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502eee3437eb7218/Documents/xVA Book 5th/Spreadsheets/"/>
    </mc:Choice>
  </mc:AlternateContent>
  <xr:revisionPtr revIDLastSave="76" documentId="8_{12F9D233-5EB9-4385-8538-7D6C9778229E}" xr6:coauthVersionLast="47" xr6:coauthVersionMax="47" xr10:uidLastSave="{938FC685-6C75-4B62-8173-A89DAB83D383}"/>
  <bookViews>
    <workbookView xWindow="-108" yWindow="-108" windowWidth="23256" windowHeight="13896" xr2:uid="{00000000-000D-0000-FFFF-FFFF00000000}"/>
  </bookViews>
  <sheets>
    <sheet name="4.1 LCR" sheetId="5" r:id="rId1"/>
    <sheet name="4.2 NSFR" sheetId="4" r:id="rId2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9" i="5" l="1"/>
  <c r="F22" i="5" s="1"/>
  <c r="F21" i="5" l="1"/>
  <c r="J18" i="4"/>
  <c r="H21" i="4"/>
  <c r="J19" i="4"/>
  <c r="C21" i="4"/>
  <c r="J17" i="4"/>
  <c r="J16" i="4"/>
  <c r="J15" i="4"/>
  <c r="J14" i="4"/>
  <c r="J13" i="4"/>
  <c r="J12" i="4"/>
  <c r="J11" i="4"/>
  <c r="E17" i="4"/>
  <c r="E16" i="4"/>
  <c r="E15" i="4"/>
  <c r="E14" i="4"/>
  <c r="E13" i="4"/>
  <c r="E12" i="4"/>
  <c r="E11" i="4"/>
  <c r="J21" i="4" l="1"/>
  <c r="E21" i="4"/>
  <c r="C25" i="4" s="1"/>
  <c r="C19" i="5"/>
  <c r="C24" i="4" l="1"/>
  <c r="C22" i="5"/>
  <c r="C21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Jon Gregory</author>
  </authors>
  <commentList>
    <comment ref="F10" authorId="0" shapeId="0" xr:uid="{F0D2D8A0-E3DA-4BD9-BAC7-4F70FAA246E5}">
      <text>
        <r>
          <rPr>
            <sz val="9"/>
            <color indexed="81"/>
            <rFont val="Tahoma"/>
            <family val="2"/>
          </rPr>
          <t>After haircut has been accounted for and not accounting for caps.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Jon</author>
  </authors>
  <commentList>
    <comment ref="G1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Derivatives assets that are balanced by derivatives liabilities</t>
        </r>
      </text>
    </comment>
    <comment ref="G18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Derivatives assets in excess of derivatives liabilities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<sst xmlns="http://schemas.openxmlformats.org/spreadsheetml/2006/main" count="55" uniqueCount="44">
  <si>
    <t>Equity</t>
  </si>
  <si>
    <t>Other</t>
  </si>
  <si>
    <t>Wholesale funding (&gt; 1 year)</t>
  </si>
  <si>
    <t>Wholesale funding (&lt; 1 year)</t>
  </si>
  <si>
    <t>Amount</t>
  </si>
  <si>
    <t>ASF</t>
  </si>
  <si>
    <t>Repos</t>
  </si>
  <si>
    <t>Stable deposits</t>
  </si>
  <si>
    <t>Cash</t>
  </si>
  <si>
    <t>RSF</t>
  </si>
  <si>
    <t>Desposit outflows</t>
  </si>
  <si>
    <t>Wholesale funding</t>
  </si>
  <si>
    <t>Secured funding</t>
  </si>
  <si>
    <t>Derivatives</t>
  </si>
  <si>
    <t>Downgrade exposure</t>
  </si>
  <si>
    <t>Loan drawdown</t>
  </si>
  <si>
    <t>Intraday</t>
  </si>
  <si>
    <t>ASF Factor</t>
  </si>
  <si>
    <t>Level 1 assets</t>
  </si>
  <si>
    <t>RSF Factor</t>
  </si>
  <si>
    <t>Level 2A assets</t>
  </si>
  <si>
    <t>Level 2B assets</t>
  </si>
  <si>
    <t>Other desposits</t>
  </si>
  <si>
    <t>Residential Mortgages &gt; 1 year</t>
  </si>
  <si>
    <t>Total</t>
  </si>
  <si>
    <t>NSFR</t>
  </si>
  <si>
    <t>Gross derivative liabilities</t>
  </si>
  <si>
    <t>Gross derivatives assets equal</t>
  </si>
  <si>
    <t>Gross derivatives assets excess</t>
  </si>
  <si>
    <t>Net derivatives liabilities</t>
  </si>
  <si>
    <t>Level 1</t>
  </si>
  <si>
    <t>Level 2A</t>
  </si>
  <si>
    <t>HQLA Pool</t>
  </si>
  <si>
    <t>Stressed Outflows</t>
  </si>
  <si>
    <t>LCR (without derivatives)</t>
  </si>
  <si>
    <t>LCR</t>
  </si>
  <si>
    <t>Assets</t>
  </si>
  <si>
    <t>Liabilities</t>
  </si>
  <si>
    <t>Level 2B</t>
  </si>
  <si>
    <t>NSFR (no derivatives)</t>
  </si>
  <si>
    <t>Grey = Fixed</t>
  </si>
  <si>
    <t>White = Calculations</t>
  </si>
  <si>
    <t>Green = Results</t>
  </si>
  <si>
    <t>Blue = Inputs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</si>
</sst>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* #,##0\ _F_-;\-* #,##0\ _F_-;_-* &quot;-&quot;\ _F_-;_-@_-"/>
    <numFmt numFmtId="165" formatCode="_-* #,##0.00\ _F_-;\-* #,##0.00\ _F_-;_-* &quot;-&quot;??\ _F_-;_-@_-"/>
    <numFmt numFmtId="166" formatCode="_-* #,##0\ &quot;F&quot;_-;\-* #,##0\ &quot;F&quot;_-;_-* &quot;-&quot;\ &quot;F&quot;_-;_-@_-"/>
    <numFmt numFmtId="167" formatCode="_-* #,##0.00\ &quot;F&quot;_-;\-* #,##0.00\ &quot;F&quot;_-;_-* &quot;-&quot;??\ &quot;F&quot;_-;_-@_-"/>
    <numFmt numFmtId="168" formatCode="0.000000%"/>
    <numFmt numFmtId="169" formatCode="#,##0.0;\-#,##0.0"/>
    <numFmt numFmtId="170" formatCode="0.0000"/>
    <numFmt numFmtId="171" formatCode="0.0000%"/>
    <numFmt numFmtId="172" formatCode="0.0%"/>
    <numFmt numFmtId="173" formatCode="0.0"/>
  </numFmts>
  <fonts count="33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8.5"/>
      <name val="MS Sans Serif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0"/>
      <name val="MS Sans Serif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0"/>
      <name val="Arial"/>
      <family val="2"/>
    </font>
    <font>
      <b/>
      <sz val="24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sz val="10"/>
      <name val="Wingdings"/>
      <charset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9"/>
      </patternFill>
    </fill>
    <fill>
      <patternFill patternType="darkGray">
        <fgColor indexed="9"/>
        <bgColor indexed="43"/>
      </patternFill>
    </fill>
    <fill>
      <patternFill patternType="mediumGray">
        <fgColor indexed="9"/>
        <b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22" borderId="3" applyNumberFormat="0" applyFont="0" applyBorder="0" applyAlignment="0" applyProtection="0">
      <alignment horizontal="centerContinuous"/>
    </xf>
    <xf numFmtId="0" fontId="8" fillId="23" borderId="4" applyNumberFormat="0" applyBorder="0">
      <alignment horizontal="left"/>
    </xf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24" borderId="5" applyNumberFormat="0" applyFont="0" applyBorder="0" applyAlignment="0">
      <alignment horizontal="centerContinuous"/>
    </xf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9" applyNumberFormat="0" applyFill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>
      <alignment horizontal="right"/>
    </xf>
    <xf numFmtId="0" fontId="17" fillId="25" borderId="0" applyNumberFormat="0" applyBorder="0" applyAlignment="0" applyProtection="0"/>
    <xf numFmtId="0" fontId="1" fillId="0" borderId="0"/>
    <xf numFmtId="0" fontId="2" fillId="26" borderId="10" applyNumberFormat="0" applyFont="0" applyAlignment="0" applyProtection="0"/>
    <xf numFmtId="0" fontId="18" fillId="20" borderId="11" applyNumberFormat="0" applyAlignment="0" applyProtection="0"/>
    <xf numFmtId="0" fontId="19" fillId="27" borderId="12">
      <alignment horizontal="center"/>
    </xf>
    <xf numFmtId="0" fontId="1" fillId="0" borderId="0">
      <alignment horizontal="left" wrapText="1"/>
    </xf>
    <xf numFmtId="0" fontId="20" fillId="0" borderId="0">
      <alignment horizontal="center"/>
    </xf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24" fillId="28" borderId="0">
      <alignment horizontal="right"/>
    </xf>
    <xf numFmtId="169" fontId="1" fillId="0" borderId="0">
      <alignment horizontal="center"/>
    </xf>
    <xf numFmtId="9" fontId="26" fillId="0" borderId="0" applyFont="0" applyFill="0" applyBorder="0" applyAlignment="0" applyProtection="0"/>
  </cellStyleXfs>
  <cellXfs count="46">
    <xf numFmtId="0" fontId="0" fillId="0" borderId="0" xfId="0"/>
    <xf numFmtId="0" fontId="1" fillId="27" borderId="0" xfId="45" applyFill="1"/>
    <xf numFmtId="170" fontId="0" fillId="0" borderId="0" xfId="0" applyNumberFormat="1"/>
    <xf numFmtId="0" fontId="25" fillId="0" borderId="0" xfId="0" applyFont="1"/>
    <xf numFmtId="1" fontId="0" fillId="0" borderId="0" xfId="0" applyNumberFormat="1"/>
    <xf numFmtId="170" fontId="1" fillId="0" borderId="0" xfId="0" applyNumberFormat="1" applyFont="1"/>
    <xf numFmtId="9" fontId="0" fillId="0" borderId="0" xfId="56" applyFont="1"/>
    <xf numFmtId="0" fontId="29" fillId="0" borderId="0" xfId="0" applyFont="1"/>
    <xf numFmtId="0" fontId="31" fillId="0" borderId="0" xfId="0" applyFont="1"/>
    <xf numFmtId="0" fontId="31" fillId="0" borderId="33" xfId="0" applyFont="1" applyBorder="1"/>
    <xf numFmtId="0" fontId="31" fillId="0" borderId="34" xfId="0" applyFont="1" applyBorder="1" applyAlignment="1">
      <alignment horizontal="right"/>
    </xf>
    <xf numFmtId="1" fontId="31" fillId="0" borderId="0" xfId="0" applyNumberFormat="1" applyFont="1"/>
    <xf numFmtId="0" fontId="31" fillId="0" borderId="15" xfId="0" applyFont="1" applyBorder="1"/>
    <xf numFmtId="0" fontId="31" fillId="29" borderId="30" xfId="0" applyFont="1" applyFill="1" applyBorder="1"/>
    <xf numFmtId="9" fontId="31" fillId="0" borderId="0" xfId="56" applyFont="1"/>
    <xf numFmtId="173" fontId="31" fillId="0" borderId="0" xfId="0" applyNumberFormat="1" applyFont="1"/>
    <xf numFmtId="0" fontId="31" fillId="0" borderId="30" xfId="0" applyFont="1" applyBorder="1"/>
    <xf numFmtId="171" fontId="31" fillId="0" borderId="30" xfId="0" applyNumberFormat="1" applyFont="1" applyBorder="1"/>
    <xf numFmtId="0" fontId="31" fillId="0" borderId="31" xfId="0" applyFont="1" applyBorder="1"/>
    <xf numFmtId="0" fontId="31" fillId="0" borderId="32" xfId="0" applyFont="1" applyBorder="1"/>
    <xf numFmtId="0" fontId="31" fillId="0" borderId="14" xfId="0" applyFont="1" applyBorder="1"/>
    <xf numFmtId="9" fontId="31" fillId="31" borderId="28" xfId="56" applyFont="1" applyFill="1" applyBorder="1"/>
    <xf numFmtId="0" fontId="31" fillId="0" borderId="17" xfId="0" applyFont="1" applyBorder="1"/>
    <xf numFmtId="9" fontId="31" fillId="31" borderId="29" xfId="56" applyFont="1" applyFill="1" applyBorder="1"/>
    <xf numFmtId="170" fontId="31" fillId="0" borderId="0" xfId="0" applyNumberFormat="1" applyFont="1"/>
    <xf numFmtId="0" fontId="31" fillId="0" borderId="19" xfId="0" applyFont="1" applyBorder="1"/>
    <xf numFmtId="0" fontId="31" fillId="0" borderId="22" xfId="0" applyFont="1" applyBorder="1" applyAlignment="1">
      <alignment horizontal="right"/>
    </xf>
    <xf numFmtId="0" fontId="31" fillId="0" borderId="21" xfId="0" applyFont="1" applyBorder="1" applyAlignment="1">
      <alignment horizontal="right"/>
    </xf>
    <xf numFmtId="0" fontId="31" fillId="29" borderId="23" xfId="0" applyFont="1" applyFill="1" applyBorder="1"/>
    <xf numFmtId="9" fontId="31" fillId="30" borderId="23" xfId="0" applyNumberFormat="1" applyFont="1" applyFill="1" applyBorder="1"/>
    <xf numFmtId="1" fontId="31" fillId="0" borderId="16" xfId="0" applyNumberFormat="1" applyFont="1" applyBorder="1"/>
    <xf numFmtId="9" fontId="31" fillId="30" borderId="23" xfId="56" applyFont="1" applyFill="1" applyBorder="1"/>
    <xf numFmtId="0" fontId="31" fillId="0" borderId="23" xfId="0" applyFont="1" applyBorder="1"/>
    <xf numFmtId="0" fontId="31" fillId="0" borderId="16" xfId="0" applyFont="1" applyBorder="1"/>
    <xf numFmtId="0" fontId="31" fillId="0" borderId="25" xfId="0" applyFont="1" applyBorder="1"/>
    <xf numFmtId="0" fontId="31" fillId="0" borderId="26" xfId="0" applyFont="1" applyBorder="1"/>
    <xf numFmtId="0" fontId="31" fillId="0" borderId="27" xfId="0" applyFont="1" applyBorder="1"/>
    <xf numFmtId="0" fontId="31" fillId="0" borderId="24" xfId="0" applyFont="1" applyBorder="1"/>
    <xf numFmtId="1" fontId="31" fillId="0" borderId="18" xfId="0" applyNumberFormat="1" applyFont="1" applyBorder="1"/>
    <xf numFmtId="172" fontId="31" fillId="0" borderId="0" xfId="56" applyNumberFormat="1" applyFont="1"/>
    <xf numFmtId="171" fontId="31" fillId="0" borderId="0" xfId="0" applyNumberFormat="1" applyFont="1"/>
    <xf numFmtId="9" fontId="32" fillId="0" borderId="0" xfId="0" applyNumberFormat="1" applyFont="1"/>
    <xf numFmtId="9" fontId="31" fillId="31" borderId="34" xfId="56" applyFont="1" applyFill="1" applyBorder="1"/>
    <xf numFmtId="0" fontId="30" fillId="0" borderId="19" xfId="0" applyFont="1" applyBorder="1" applyAlignment="1">
      <alignment horizontal="center"/>
    </xf>
    <xf numFmtId="0" fontId="30" fillId="0" borderId="21" xfId="0" applyFont="1" applyBorder="1" applyAlignment="1">
      <alignment horizontal="center"/>
    </xf>
    <xf numFmtId="0" fontId="30" fillId="0" borderId="20" xfId="0" applyFont="1" applyBorder="1" applyAlignment="1">
      <alignment horizontal="center"/>
    </xf>
  </cellXfs>
  <cellStyles count="5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Data" xfId="28" xr:uid="{00000000-0005-0000-0000-00001B000000}"/>
    <cellStyle name="DataInput" xfId="29" xr:uid="{00000000-0005-0000-0000-00001C000000}"/>
    <cellStyle name="Explanatory Text" xfId="30" builtinId="53" customBuiltin="1"/>
    <cellStyle name="Good" xfId="31" builtinId="26" customBuiltin="1"/>
    <cellStyle name="Header" xfId="32" xr:uid="{00000000-0005-0000-0000-00001F000000}"/>
    <cellStyle name="Heading 1" xfId="33" builtinId="16" customBuiltin="1"/>
    <cellStyle name="Heading 2" xfId="34" builtinId="17" customBuiltin="1"/>
    <cellStyle name="Heading 3" xfId="35" builtinId="18" customBuiltin="1"/>
    <cellStyle name="Heading 4" xfId="36" builtinId="19" customBuiltin="1"/>
    <cellStyle name="Input" xfId="37" builtinId="20" customBuiltin="1"/>
    <cellStyle name="Linked Cell" xfId="38" builtinId="24" customBuiltin="1"/>
    <cellStyle name="Milliers [0]_rating factor" xfId="39" xr:uid="{00000000-0005-0000-0000-000026000000}"/>
    <cellStyle name="Milliers_rating factor" xfId="40" xr:uid="{00000000-0005-0000-0000-000027000000}"/>
    <cellStyle name="Monétaire [0]_rating factor" xfId="41" xr:uid="{00000000-0005-0000-0000-000028000000}"/>
    <cellStyle name="Monétaire_rating factor" xfId="42" xr:uid="{00000000-0005-0000-0000-000029000000}"/>
    <cellStyle name="Month" xfId="43" xr:uid="{00000000-0005-0000-0000-00002A000000}"/>
    <cellStyle name="Neutral" xfId="44" builtinId="28" customBuiltin="1"/>
    <cellStyle name="Normal" xfId="0" builtinId="0"/>
    <cellStyle name="Normal_LFS_CollateralandCntrptyRisk" xfId="45" xr:uid="{00000000-0005-0000-0000-00002D000000}"/>
    <cellStyle name="Note" xfId="46" builtinId="10" customBuiltin="1"/>
    <cellStyle name="Output" xfId="47" builtinId="21" customBuiltin="1"/>
    <cellStyle name="Per cent" xfId="56" builtinId="5"/>
    <cellStyle name="PricingProducts" xfId="48" xr:uid="{00000000-0005-0000-0000-000031000000}"/>
    <cellStyle name="Style 1" xfId="49" xr:uid="{00000000-0005-0000-0000-000032000000}"/>
    <cellStyle name="TIMES" xfId="50" xr:uid="{00000000-0005-0000-0000-000033000000}"/>
    <cellStyle name="Title" xfId="51" builtinId="15" customBuiltin="1"/>
    <cellStyle name="Total" xfId="52" builtinId="25" customBuiltin="1"/>
    <cellStyle name="Warning Text" xfId="53" builtinId="11" customBuiltin="1"/>
    <cellStyle name="WASP_PLStyle" xfId="54" xr:uid="{00000000-0005-0000-0000-000037000000}"/>
    <cellStyle name="Year" xfId="55" xr:uid="{00000000-0005-0000-0000-000038000000}"/>
  </cellStyles>
  <dxfs count="0"/>
  <tableStyles count="0" defaultTableStyle="TableStyleMedium2" defaultPivotStyle="PivotStyleLight16"/>
  <colors>
    <mruColors>
      <color rgb="FF3366FF"/>
      <color rgb="FF22CE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cvacentral.com/books/credit-value-adjustment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s://cvacentral.com/books/credit-value-adjustment/" TargetMode="External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9</xdr:col>
      <xdr:colOff>373379</xdr:colOff>
      <xdr:row>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0DEDE21-1630-464A-99CB-C4D1141C8774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9166859" cy="116395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LCR Example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Simple example of the Liquidity Coverage Ratio</a:t>
          </a:r>
        </a:p>
      </xdr:txBody>
    </xdr:sp>
    <xdr:clientData/>
  </xdr:twoCellAnchor>
  <xdr:twoCellAnchor>
    <xdr:from>
      <xdr:col>7</xdr:col>
      <xdr:colOff>91440</xdr:colOff>
      <xdr:row>2</xdr:row>
      <xdr:rowOff>83820</xdr:rowOff>
    </xdr:from>
    <xdr:to>
      <xdr:col>9</xdr:col>
      <xdr:colOff>281940</xdr:colOff>
      <xdr:row>5</xdr:row>
      <xdr:rowOff>36195</xdr:rowOff>
    </xdr:to>
    <xdr:sp macro="" textlink="">
      <xdr:nvSpPr>
        <xdr:cNvPr id="3" name="Text Box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6F8225-3F28-4DC8-BA8C-1C3CA161F883}"/>
            </a:ext>
          </a:extLst>
        </xdr:cNvPr>
        <xdr:cNvSpPr txBox="1">
          <a:spLocks noChangeArrowheads="1"/>
        </xdr:cNvSpPr>
      </xdr:nvSpPr>
      <xdr:spPr bwMode="auto">
        <a:xfrm>
          <a:off x="5775960" y="419100"/>
          <a:ext cx="1752600" cy="4552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  <xdr:twoCellAnchor editAs="oneCell">
    <xdr:from>
      <xdr:col>6</xdr:col>
      <xdr:colOff>470677</xdr:colOff>
      <xdr:row>8</xdr:row>
      <xdr:rowOff>167640</xdr:rowOff>
    </xdr:from>
    <xdr:to>
      <xdr:col>12</xdr:col>
      <xdr:colOff>467769</xdr:colOff>
      <xdr:row>29</xdr:row>
      <xdr:rowOff>101908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5A4A51A-BD7C-323A-EA6E-B39CDDE55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32237" y="1516380"/>
          <a:ext cx="4348112" cy="3927148"/>
        </a:xfrm>
        <a:prstGeom prst="rect">
          <a:avLst/>
        </a:prstGeom>
      </xdr:spPr>
    </xdr:pic>
    <xdr:clientData/>
  </xdr:twoCellAnchor>
  <xdr:twoCellAnchor editAs="oneCell">
    <xdr:from>
      <xdr:col>12</xdr:col>
      <xdr:colOff>490977</xdr:colOff>
      <xdr:row>7</xdr:row>
      <xdr:rowOff>160020</xdr:rowOff>
    </xdr:from>
    <xdr:to>
      <xdr:col>19</xdr:col>
      <xdr:colOff>292253</xdr:colOff>
      <xdr:row>47</xdr:row>
      <xdr:rowOff>157414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FCB6E0D-29A4-B007-4BF1-FD5409A10C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703557" y="1333500"/>
          <a:ext cx="4731416" cy="72287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9</xdr:col>
      <xdr:colOff>373379</xdr:colOff>
      <xdr:row>7</xdr:row>
      <xdr:rowOff>0</xdr:rowOff>
    </xdr:to>
    <xdr:sp macro="" textlink="">
      <xdr:nvSpPr>
        <xdr:cNvPr id="2049" name="Text Box 1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5745479" cy="116395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NSFR Example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Simple example of the Net Stable Funding Ratio</a:t>
          </a:r>
        </a:p>
      </xdr:txBody>
    </xdr:sp>
    <xdr:clientData/>
  </xdr:twoCellAnchor>
  <xdr:twoCellAnchor editAs="oneCell">
    <xdr:from>
      <xdr:col>10</xdr:col>
      <xdr:colOff>243840</xdr:colOff>
      <xdr:row>8</xdr:row>
      <xdr:rowOff>60960</xdr:rowOff>
    </xdr:from>
    <xdr:to>
      <xdr:col>17</xdr:col>
      <xdr:colOff>369354</xdr:colOff>
      <xdr:row>25</xdr:row>
      <xdr:rowOff>15240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8A7C39-3B42-4684-AAC3-62D491D1FF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3586" t="24896" r="22232" b="14273"/>
        <a:stretch/>
      </xdr:blipFill>
      <xdr:spPr>
        <a:xfrm>
          <a:off x="8473440" y="1409700"/>
          <a:ext cx="5055654" cy="3192780"/>
        </a:xfrm>
        <a:prstGeom prst="rect">
          <a:avLst/>
        </a:prstGeom>
      </xdr:spPr>
    </xdr:pic>
    <xdr:clientData/>
  </xdr:twoCellAnchor>
  <xdr:twoCellAnchor editAs="oneCell">
    <xdr:from>
      <xdr:col>17</xdr:col>
      <xdr:colOff>403860</xdr:colOff>
      <xdr:row>8</xdr:row>
      <xdr:rowOff>38100</xdr:rowOff>
    </xdr:from>
    <xdr:to>
      <xdr:col>25</xdr:col>
      <xdr:colOff>80802</xdr:colOff>
      <xdr:row>32</xdr:row>
      <xdr:rowOff>30480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FC9ECAD-F654-4F62-AD6E-4BF0877AAC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6896" t="28389" r="35857" b="23383"/>
        <a:stretch/>
      </xdr:blipFill>
      <xdr:spPr>
        <a:xfrm>
          <a:off x="13563600" y="1386840"/>
          <a:ext cx="4553742" cy="4533900"/>
        </a:xfrm>
        <a:prstGeom prst="rect">
          <a:avLst/>
        </a:prstGeom>
      </xdr:spPr>
    </xdr:pic>
    <xdr:clientData/>
  </xdr:twoCellAnchor>
  <xdr:twoCellAnchor>
    <xdr:from>
      <xdr:col>7</xdr:col>
      <xdr:colOff>266700</xdr:colOff>
      <xdr:row>1</xdr:row>
      <xdr:rowOff>137160</xdr:rowOff>
    </xdr:from>
    <xdr:to>
      <xdr:col>10</xdr:col>
      <xdr:colOff>152400</xdr:colOff>
      <xdr:row>4</xdr:row>
      <xdr:rowOff>89535</xdr:rowOff>
    </xdr:to>
    <xdr:sp macro="" textlink="">
      <xdr:nvSpPr>
        <xdr:cNvPr id="4" name="Text Box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52EBCDD-2990-48E7-ACF6-2F642E5666A4}"/>
            </a:ext>
          </a:extLst>
        </xdr:cNvPr>
        <xdr:cNvSpPr txBox="1">
          <a:spLocks noChangeArrowheads="1"/>
        </xdr:cNvSpPr>
      </xdr:nvSpPr>
      <xdr:spPr bwMode="auto">
        <a:xfrm>
          <a:off x="6629400" y="304800"/>
          <a:ext cx="1752600" cy="4552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EAEAEA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EAEAEA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R100"/>
  <sheetViews>
    <sheetView showGridLines="0" tabSelected="1" zoomScaleNormal="100" workbookViewId="0">
      <pane ySplit="7" topLeftCell="A8" activePane="bottomLeft" state="frozen"/>
      <selection pane="bottomLeft" activeCell="C30" sqref="C30"/>
    </sheetView>
  </sheetViews>
  <sheetFormatPr defaultRowHeight="13.2" x14ac:dyDescent="0.25"/>
  <cols>
    <col min="2" max="2" width="22.44140625" customWidth="1"/>
    <col min="3" max="3" width="9.5546875" customWidth="1"/>
    <col min="4" max="4" width="11" customWidth="1"/>
    <col min="5" max="5" width="10.88671875" customWidth="1"/>
    <col min="6" max="6" width="9.77734375" customWidth="1"/>
    <col min="7" max="7" width="12" customWidth="1"/>
    <col min="8" max="8" width="11.88671875" customWidth="1"/>
    <col min="9" max="10" width="10.88671875" customWidth="1"/>
    <col min="14" max="14" width="18.5546875" customWidth="1"/>
  </cols>
  <sheetData>
    <row r="1" spans="2:18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2:18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2:18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2:18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2:18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18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18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8" ht="13.8" thickBot="1" x14ac:dyDescent="0.3"/>
    <row r="9" spans="2:18" ht="15" customHeight="1" thickBot="1" x14ac:dyDescent="0.35">
      <c r="B9" s="43" t="s">
        <v>33</v>
      </c>
      <c r="C9" s="44"/>
      <c r="D9" s="8"/>
      <c r="E9" s="43" t="s">
        <v>32</v>
      </c>
      <c r="F9" s="44"/>
      <c r="G9" s="8"/>
      <c r="H9" s="5"/>
    </row>
    <row r="10" spans="2:18" ht="15" customHeight="1" x14ac:dyDescent="0.3">
      <c r="B10" s="9"/>
      <c r="C10" s="10" t="s">
        <v>4</v>
      </c>
      <c r="D10" s="8"/>
      <c r="E10" s="9"/>
      <c r="F10" s="10" t="s">
        <v>4</v>
      </c>
      <c r="G10" s="11"/>
      <c r="O10" s="3"/>
      <c r="P10" s="3"/>
    </row>
    <row r="11" spans="2:18" ht="15" customHeight="1" x14ac:dyDescent="0.3">
      <c r="B11" s="12" t="s">
        <v>10</v>
      </c>
      <c r="C11" s="13">
        <v>50</v>
      </c>
      <c r="D11" s="8"/>
      <c r="E11" s="12" t="s">
        <v>8</v>
      </c>
      <c r="F11" s="13">
        <v>35</v>
      </c>
      <c r="G11" s="14"/>
      <c r="H11" s="4"/>
      <c r="O11" s="3"/>
      <c r="P11" s="3"/>
    </row>
    <row r="12" spans="2:18" ht="15" customHeight="1" x14ac:dyDescent="0.3">
      <c r="B12" s="12" t="s">
        <v>11</v>
      </c>
      <c r="C12" s="13">
        <v>15</v>
      </c>
      <c r="D12" s="8"/>
      <c r="E12" s="12" t="s">
        <v>30</v>
      </c>
      <c r="F12" s="13">
        <v>50</v>
      </c>
      <c r="G12" s="14"/>
      <c r="H12" s="4"/>
      <c r="K12" s="7"/>
      <c r="O12" s="3"/>
      <c r="P12" s="3"/>
    </row>
    <row r="13" spans="2:18" ht="15" customHeight="1" x14ac:dyDescent="0.3">
      <c r="B13" s="12" t="s">
        <v>12</v>
      </c>
      <c r="C13" s="13">
        <v>15</v>
      </c>
      <c r="D13" s="8"/>
      <c r="E13" s="12" t="s">
        <v>31</v>
      </c>
      <c r="F13" s="13">
        <v>40</v>
      </c>
      <c r="G13" s="15"/>
      <c r="H13" s="4"/>
      <c r="K13" s="7"/>
    </row>
    <row r="14" spans="2:18" ht="15" customHeight="1" x14ac:dyDescent="0.3">
      <c r="B14" s="12" t="s">
        <v>13</v>
      </c>
      <c r="C14" s="13">
        <v>10</v>
      </c>
      <c r="D14" s="8"/>
      <c r="E14" s="12" t="s">
        <v>38</v>
      </c>
      <c r="F14" s="13">
        <v>15</v>
      </c>
      <c r="G14" s="8"/>
      <c r="H14" s="4"/>
      <c r="K14" s="7"/>
    </row>
    <row r="15" spans="2:18" ht="15" customHeight="1" x14ac:dyDescent="0.3">
      <c r="B15" s="12" t="s">
        <v>14</v>
      </c>
      <c r="C15" s="13">
        <v>6</v>
      </c>
      <c r="D15" s="8"/>
      <c r="E15" s="12"/>
      <c r="F15" s="16"/>
      <c r="G15" s="11"/>
      <c r="H15" s="4"/>
      <c r="K15" s="7"/>
      <c r="O15" s="3"/>
      <c r="P15" s="3"/>
      <c r="Q15" s="3"/>
      <c r="R15" s="3"/>
    </row>
    <row r="16" spans="2:18" ht="15" customHeight="1" x14ac:dyDescent="0.3">
      <c r="B16" s="12" t="s">
        <v>15</v>
      </c>
      <c r="C16" s="13">
        <v>10</v>
      </c>
      <c r="D16" s="8"/>
      <c r="E16" s="12"/>
      <c r="F16" s="16"/>
      <c r="G16" s="11"/>
      <c r="H16" s="4"/>
    </row>
    <row r="17" spans="2:11" ht="15" customHeight="1" x14ac:dyDescent="0.3">
      <c r="B17" s="12" t="s">
        <v>16</v>
      </c>
      <c r="C17" s="13">
        <v>12</v>
      </c>
      <c r="D17" s="8"/>
      <c r="E17" s="12"/>
      <c r="F17" s="17"/>
      <c r="G17" s="11"/>
    </row>
    <row r="18" spans="2:11" ht="15" customHeight="1" x14ac:dyDescent="0.3">
      <c r="B18" s="12"/>
      <c r="C18" s="16"/>
      <c r="D18" s="8"/>
      <c r="E18" s="12"/>
      <c r="F18" s="16"/>
      <c r="G18" s="11"/>
      <c r="H18" s="4"/>
    </row>
    <row r="19" spans="2:11" ht="15" customHeight="1" thickBot="1" x14ac:dyDescent="0.35">
      <c r="B19" s="18" t="s">
        <v>24</v>
      </c>
      <c r="C19" s="19">
        <f>SUM(C11:C17)</f>
        <v>118</v>
      </c>
      <c r="D19" s="8"/>
      <c r="E19" s="18" t="s">
        <v>24</v>
      </c>
      <c r="F19" s="19">
        <f>SUM(F11:F14)</f>
        <v>140</v>
      </c>
      <c r="G19" s="11"/>
      <c r="H19" s="4"/>
    </row>
    <row r="20" spans="2:11" ht="15" customHeight="1" thickBot="1" x14ac:dyDescent="0.35">
      <c r="B20" s="8"/>
      <c r="C20" s="8"/>
      <c r="D20" s="8"/>
      <c r="E20" s="8"/>
      <c r="F20" s="8"/>
      <c r="G20" s="11"/>
      <c r="H20" s="4"/>
    </row>
    <row r="21" spans="2:11" ht="15" customHeight="1" x14ac:dyDescent="0.3">
      <c r="B21" s="20" t="s">
        <v>35</v>
      </c>
      <c r="C21" s="21">
        <f>F19/C19</f>
        <v>1.1864406779661016</v>
      </c>
      <c r="D21" s="8"/>
      <c r="E21" s="8"/>
      <c r="F21" s="8" t="str">
        <f>IF((F13+F14)&gt;40%*F19,"Level 2 assets fail","")</f>
        <v/>
      </c>
      <c r="G21" s="11"/>
      <c r="H21" s="4"/>
    </row>
    <row r="22" spans="2:11" ht="15" customHeight="1" thickBot="1" x14ac:dyDescent="0.35">
      <c r="B22" s="22" t="s">
        <v>34</v>
      </c>
      <c r="C22" s="23">
        <f>F19/(C19-C14-C15)</f>
        <v>1.3725490196078431</v>
      </c>
      <c r="D22" s="8"/>
      <c r="E22" s="8"/>
      <c r="F22" s="8" t="str">
        <f>IF(F14&gt;15%*F19,"Level 2B assets fail","")</f>
        <v/>
      </c>
      <c r="G22" s="11"/>
      <c r="H22" s="4"/>
    </row>
    <row r="23" spans="2:11" ht="15" customHeight="1" x14ac:dyDescent="0.3">
      <c r="B23" s="8"/>
      <c r="C23" s="8"/>
      <c r="D23" s="8"/>
      <c r="E23" s="8" t="s">
        <v>43</v>
      </c>
      <c r="F23" s="8"/>
      <c r="G23" s="11"/>
      <c r="H23" s="4"/>
    </row>
    <row r="24" spans="2:11" ht="15" customHeight="1" x14ac:dyDescent="0.3">
      <c r="B24" s="8"/>
      <c r="C24" s="8"/>
      <c r="D24" s="8"/>
      <c r="E24" s="8" t="s">
        <v>40</v>
      </c>
      <c r="F24" s="8"/>
      <c r="G24" s="8"/>
    </row>
    <row r="25" spans="2:11" ht="15" customHeight="1" x14ac:dyDescent="0.3">
      <c r="C25" s="8"/>
      <c r="D25" s="8"/>
      <c r="E25" s="8" t="s">
        <v>41</v>
      </c>
      <c r="F25" s="8"/>
      <c r="G25" s="11"/>
      <c r="H25" s="4"/>
      <c r="K25" s="6"/>
    </row>
    <row r="26" spans="2:11" ht="15" customHeight="1" x14ac:dyDescent="0.3">
      <c r="C26" s="8"/>
      <c r="D26" s="8"/>
      <c r="E26" s="8" t="s">
        <v>42</v>
      </c>
      <c r="F26" s="8"/>
      <c r="G26" s="24"/>
      <c r="H26" s="4"/>
    </row>
    <row r="27" spans="2:11" ht="15" customHeight="1" x14ac:dyDescent="0.3">
      <c r="C27" s="8"/>
      <c r="D27" s="8"/>
      <c r="E27" s="8"/>
      <c r="F27" s="8"/>
      <c r="G27" s="24"/>
    </row>
    <row r="28" spans="2:11" ht="15" customHeight="1" x14ac:dyDescent="0.3">
      <c r="C28" s="8"/>
      <c r="D28" s="8"/>
      <c r="E28" s="8"/>
      <c r="F28" s="8"/>
      <c r="G28" s="24"/>
    </row>
    <row r="29" spans="2:11" ht="14.4" x14ac:dyDescent="0.3">
      <c r="B29" s="8"/>
      <c r="C29" s="8"/>
      <c r="D29" s="8"/>
      <c r="E29" s="8"/>
      <c r="F29" s="8"/>
      <c r="G29" s="24"/>
    </row>
    <row r="30" spans="2:11" ht="14.4" x14ac:dyDescent="0.3">
      <c r="B30" s="8"/>
      <c r="C30" s="8"/>
      <c r="D30" s="8"/>
      <c r="E30" s="8"/>
      <c r="F30" s="8"/>
      <c r="G30" s="24"/>
    </row>
    <row r="31" spans="2:11" ht="14.4" x14ac:dyDescent="0.3">
      <c r="B31" s="8"/>
      <c r="C31" s="8"/>
      <c r="D31" s="8"/>
      <c r="E31" s="8"/>
      <c r="F31" s="8"/>
      <c r="G31" s="24"/>
    </row>
    <row r="32" spans="2:11" ht="14.4" x14ac:dyDescent="0.3">
      <c r="B32" s="8"/>
      <c r="C32" s="8"/>
      <c r="D32" s="8"/>
      <c r="E32" s="8"/>
      <c r="F32" s="8"/>
      <c r="G32" s="24"/>
    </row>
    <row r="33" spans="7:7" x14ac:dyDescent="0.25">
      <c r="G33" s="2"/>
    </row>
    <row r="34" spans="7:7" x14ac:dyDescent="0.25">
      <c r="G34" s="2"/>
    </row>
    <row r="35" spans="7:7" x14ac:dyDescent="0.25">
      <c r="G35" s="2"/>
    </row>
    <row r="36" spans="7:7" x14ac:dyDescent="0.25">
      <c r="G36" s="2"/>
    </row>
    <row r="37" spans="7:7" x14ac:dyDescent="0.25">
      <c r="G37" s="2"/>
    </row>
    <row r="38" spans="7:7" x14ac:dyDescent="0.25">
      <c r="G38" s="2"/>
    </row>
    <row r="39" spans="7:7" x14ac:dyDescent="0.25">
      <c r="G39" s="2"/>
    </row>
    <row r="62" spans="7:7" x14ac:dyDescent="0.25">
      <c r="G62" s="2"/>
    </row>
    <row r="63" spans="7:7" x14ac:dyDescent="0.25">
      <c r="G63" s="2"/>
    </row>
    <row r="64" spans="7:7" x14ac:dyDescent="0.25">
      <c r="G64" s="2"/>
    </row>
    <row r="65" spans="7:7" x14ac:dyDescent="0.25">
      <c r="G65" s="2"/>
    </row>
    <row r="66" spans="7:7" x14ac:dyDescent="0.25">
      <c r="G66" s="2"/>
    </row>
    <row r="67" spans="7:7" x14ac:dyDescent="0.25">
      <c r="G67" s="2"/>
    </row>
    <row r="68" spans="7:7" x14ac:dyDescent="0.25">
      <c r="G68" s="2"/>
    </row>
    <row r="69" spans="7:7" x14ac:dyDescent="0.25">
      <c r="G69" s="2"/>
    </row>
    <row r="70" spans="7:7" x14ac:dyDescent="0.25">
      <c r="G70" s="2"/>
    </row>
    <row r="71" spans="7:7" x14ac:dyDescent="0.25">
      <c r="G71" s="2"/>
    </row>
    <row r="72" spans="7:7" x14ac:dyDescent="0.25">
      <c r="G72" s="2"/>
    </row>
    <row r="73" spans="7:7" x14ac:dyDescent="0.25">
      <c r="G73" s="2"/>
    </row>
    <row r="74" spans="7:7" x14ac:dyDescent="0.25">
      <c r="G74" s="2"/>
    </row>
    <row r="75" spans="7:7" x14ac:dyDescent="0.25">
      <c r="G75" s="2"/>
    </row>
    <row r="76" spans="7:7" x14ac:dyDescent="0.25">
      <c r="G76" s="2"/>
    </row>
    <row r="77" spans="7:7" x14ac:dyDescent="0.25">
      <c r="G77" s="2"/>
    </row>
    <row r="78" spans="7:7" x14ac:dyDescent="0.25">
      <c r="G78" s="2"/>
    </row>
    <row r="79" spans="7:7" x14ac:dyDescent="0.25">
      <c r="G79" s="2"/>
    </row>
    <row r="80" spans="7:7" x14ac:dyDescent="0.25">
      <c r="G80" s="2"/>
    </row>
    <row r="81" spans="7:7" x14ac:dyDescent="0.25">
      <c r="G81" s="2"/>
    </row>
    <row r="82" spans="7:7" x14ac:dyDescent="0.25">
      <c r="G82" s="2"/>
    </row>
    <row r="83" spans="7:7" x14ac:dyDescent="0.25">
      <c r="G83" s="2"/>
    </row>
    <row r="84" spans="7:7" x14ac:dyDescent="0.25">
      <c r="G84" s="2"/>
    </row>
    <row r="85" spans="7:7" x14ac:dyDescent="0.25">
      <c r="G85" s="2"/>
    </row>
    <row r="86" spans="7:7" x14ac:dyDescent="0.25">
      <c r="G86" s="2"/>
    </row>
    <row r="87" spans="7:7" x14ac:dyDescent="0.25">
      <c r="G87" s="2"/>
    </row>
    <row r="88" spans="7:7" x14ac:dyDescent="0.25">
      <c r="G88" s="2"/>
    </row>
    <row r="89" spans="7:7" x14ac:dyDescent="0.25">
      <c r="G89" s="2"/>
    </row>
    <row r="90" spans="7:7" x14ac:dyDescent="0.25">
      <c r="G90" s="2"/>
    </row>
    <row r="91" spans="7:7" x14ac:dyDescent="0.25">
      <c r="G91" s="2"/>
    </row>
    <row r="92" spans="7:7" x14ac:dyDescent="0.25">
      <c r="G92" s="2"/>
    </row>
    <row r="93" spans="7:7" x14ac:dyDescent="0.25">
      <c r="G93" s="2"/>
    </row>
    <row r="94" spans="7:7" x14ac:dyDescent="0.25">
      <c r="G94" s="2"/>
    </row>
    <row r="95" spans="7:7" x14ac:dyDescent="0.25">
      <c r="G95" s="2"/>
    </row>
    <row r="96" spans="7:7" x14ac:dyDescent="0.25">
      <c r="G96" s="2"/>
    </row>
    <row r="97" spans="7:7" x14ac:dyDescent="0.25">
      <c r="G97" s="2"/>
    </row>
    <row r="98" spans="7:7" x14ac:dyDescent="0.25">
      <c r="G98" s="2"/>
    </row>
    <row r="99" spans="7:7" x14ac:dyDescent="0.25">
      <c r="G99" s="2"/>
    </row>
    <row r="100" spans="7:7" x14ac:dyDescent="0.25">
      <c r="G100" s="2"/>
    </row>
  </sheetData>
  <mergeCells count="2">
    <mergeCell ref="B9:C9"/>
    <mergeCell ref="E9:F9"/>
  </mergeCells>
  <pageMargins left="0.75" right="0.75" top="1" bottom="1" header="0.5" footer="0.5"/>
  <pageSetup paperSize="9" orientation="portrait" horizontalDpi="200" verticalDpi="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R100"/>
  <sheetViews>
    <sheetView showGridLines="0" zoomScaleNormal="100" workbookViewId="0">
      <pane ySplit="7" topLeftCell="A8" activePane="bottomLeft" state="frozen"/>
      <selection pane="bottomLeft" activeCell="D28" sqref="D28"/>
    </sheetView>
  </sheetViews>
  <sheetFormatPr defaultRowHeight="13.2" x14ac:dyDescent="0.25"/>
  <cols>
    <col min="2" max="2" width="25.109375" bestFit="1" customWidth="1"/>
    <col min="3" max="3" width="7.6640625" bestFit="1" customWidth="1"/>
    <col min="4" max="4" width="10.33203125" bestFit="1" customWidth="1"/>
    <col min="5" max="5" width="8.88671875" customWidth="1"/>
    <col min="6" max="6" width="4.88671875" customWidth="1"/>
    <col min="7" max="7" width="27" bestFit="1" customWidth="1"/>
    <col min="8" max="8" width="9.109375" customWidth="1"/>
    <col min="9" max="9" width="10.33203125" bestFit="1" customWidth="1"/>
    <col min="10" max="10" width="7.77734375" customWidth="1"/>
    <col min="14" max="14" width="18.5546875" bestFit="1" customWidth="1"/>
  </cols>
  <sheetData>
    <row r="1" spans="2:18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2:18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2:18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2:18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2:18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18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18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8" ht="13.8" thickBot="1" x14ac:dyDescent="0.3"/>
    <row r="9" spans="2:18" ht="15" customHeight="1" thickBot="1" x14ac:dyDescent="0.35">
      <c r="B9" s="43" t="s">
        <v>37</v>
      </c>
      <c r="C9" s="45"/>
      <c r="D9" s="45"/>
      <c r="E9" s="44"/>
      <c r="F9" s="8"/>
      <c r="G9" s="43" t="s">
        <v>36</v>
      </c>
      <c r="H9" s="45"/>
      <c r="I9" s="45"/>
      <c r="J9" s="44"/>
      <c r="K9" s="8"/>
    </row>
    <row r="10" spans="2:18" ht="15" customHeight="1" thickBot="1" x14ac:dyDescent="0.35">
      <c r="B10" s="25"/>
      <c r="C10" s="26" t="s">
        <v>4</v>
      </c>
      <c r="D10" s="26" t="s">
        <v>17</v>
      </c>
      <c r="E10" s="27" t="s">
        <v>5</v>
      </c>
      <c r="F10" s="8"/>
      <c r="G10" s="25"/>
      <c r="H10" s="26" t="s">
        <v>4</v>
      </c>
      <c r="I10" s="26" t="s">
        <v>19</v>
      </c>
      <c r="J10" s="27" t="s">
        <v>9</v>
      </c>
      <c r="K10" s="8"/>
      <c r="O10" s="3"/>
      <c r="P10" s="3"/>
    </row>
    <row r="11" spans="2:18" ht="15" customHeight="1" x14ac:dyDescent="0.3">
      <c r="B11" s="12" t="s">
        <v>0</v>
      </c>
      <c r="C11" s="28">
        <v>50</v>
      </c>
      <c r="D11" s="29">
        <v>1</v>
      </c>
      <c r="E11" s="30">
        <f>C11*D11</f>
        <v>50</v>
      </c>
      <c r="F11" s="8"/>
      <c r="G11" s="12" t="s">
        <v>8</v>
      </c>
      <c r="H11" s="28">
        <v>75</v>
      </c>
      <c r="I11" s="31">
        <v>0</v>
      </c>
      <c r="J11" s="30">
        <f>H11*I11</f>
        <v>0</v>
      </c>
      <c r="K11" s="8"/>
      <c r="O11" s="3"/>
      <c r="P11" s="3"/>
    </row>
    <row r="12" spans="2:18" ht="15" customHeight="1" x14ac:dyDescent="0.3">
      <c r="B12" s="12" t="s">
        <v>2</v>
      </c>
      <c r="C12" s="28">
        <v>75</v>
      </c>
      <c r="D12" s="29">
        <v>1</v>
      </c>
      <c r="E12" s="30">
        <f t="shared" ref="E12:E17" si="0">C12*D12</f>
        <v>75</v>
      </c>
      <c r="F12" s="8"/>
      <c r="G12" s="12" t="s">
        <v>18</v>
      </c>
      <c r="H12" s="28">
        <v>125</v>
      </c>
      <c r="I12" s="31">
        <v>0.05</v>
      </c>
      <c r="J12" s="30">
        <f t="shared" ref="J12:J19" si="1">H12*I12</f>
        <v>6.25</v>
      </c>
      <c r="K12" s="8"/>
      <c r="O12" s="3"/>
      <c r="P12" s="3"/>
    </row>
    <row r="13" spans="2:18" ht="15" customHeight="1" x14ac:dyDescent="0.3">
      <c r="B13" s="12" t="s">
        <v>3</v>
      </c>
      <c r="C13" s="28">
        <v>275</v>
      </c>
      <c r="D13" s="29">
        <v>0</v>
      </c>
      <c r="E13" s="30">
        <f t="shared" si="0"/>
        <v>0</v>
      </c>
      <c r="F13" s="8"/>
      <c r="G13" s="12" t="s">
        <v>20</v>
      </c>
      <c r="H13" s="28">
        <v>70</v>
      </c>
      <c r="I13" s="31">
        <v>0.15</v>
      </c>
      <c r="J13" s="30">
        <f t="shared" si="1"/>
        <v>10.5</v>
      </c>
      <c r="K13" s="8"/>
    </row>
    <row r="14" spans="2:18" ht="15" customHeight="1" x14ac:dyDescent="0.3">
      <c r="B14" s="12" t="s">
        <v>7</v>
      </c>
      <c r="C14" s="28">
        <v>225</v>
      </c>
      <c r="D14" s="29">
        <v>0.95</v>
      </c>
      <c r="E14" s="30">
        <f t="shared" si="0"/>
        <v>213.75</v>
      </c>
      <c r="F14" s="8"/>
      <c r="G14" s="12" t="s">
        <v>21</v>
      </c>
      <c r="H14" s="28">
        <v>30</v>
      </c>
      <c r="I14" s="31">
        <v>0.5</v>
      </c>
      <c r="J14" s="30">
        <f t="shared" si="1"/>
        <v>15</v>
      </c>
      <c r="K14" s="8"/>
    </row>
    <row r="15" spans="2:18" ht="15" customHeight="1" x14ac:dyDescent="0.3">
      <c r="B15" s="12" t="s">
        <v>22</v>
      </c>
      <c r="C15" s="28">
        <v>115</v>
      </c>
      <c r="D15" s="29">
        <v>0.5</v>
      </c>
      <c r="E15" s="30">
        <f t="shared" si="0"/>
        <v>57.5</v>
      </c>
      <c r="F15" s="8"/>
      <c r="G15" s="12" t="s">
        <v>23</v>
      </c>
      <c r="H15" s="28">
        <v>350</v>
      </c>
      <c r="I15" s="31">
        <v>0.65</v>
      </c>
      <c r="J15" s="30">
        <f t="shared" si="1"/>
        <v>227.5</v>
      </c>
      <c r="K15" s="8"/>
      <c r="O15" s="3"/>
      <c r="P15" s="3"/>
      <c r="Q15" s="3"/>
      <c r="R15" s="3"/>
    </row>
    <row r="16" spans="2:18" ht="15" customHeight="1" x14ac:dyDescent="0.3">
      <c r="B16" s="12" t="s">
        <v>6</v>
      </c>
      <c r="C16" s="28">
        <v>50</v>
      </c>
      <c r="D16" s="29">
        <v>0</v>
      </c>
      <c r="E16" s="30">
        <f t="shared" si="0"/>
        <v>0</v>
      </c>
      <c r="F16" s="8"/>
      <c r="G16" s="12" t="s">
        <v>1</v>
      </c>
      <c r="H16" s="28">
        <v>100</v>
      </c>
      <c r="I16" s="31">
        <v>1</v>
      </c>
      <c r="J16" s="30">
        <f t="shared" si="1"/>
        <v>100</v>
      </c>
      <c r="K16" s="8"/>
    </row>
    <row r="17" spans="2:12" ht="15" customHeight="1" x14ac:dyDescent="0.3">
      <c r="B17" s="12" t="s">
        <v>26</v>
      </c>
      <c r="C17" s="28">
        <v>100</v>
      </c>
      <c r="D17" s="29">
        <v>0</v>
      </c>
      <c r="E17" s="30">
        <f t="shared" si="0"/>
        <v>0</v>
      </c>
      <c r="F17" s="8"/>
      <c r="G17" s="12" t="s">
        <v>27</v>
      </c>
      <c r="H17" s="28">
        <v>100</v>
      </c>
      <c r="I17" s="31">
        <v>0</v>
      </c>
      <c r="J17" s="30">
        <f t="shared" si="1"/>
        <v>0</v>
      </c>
      <c r="K17" s="8"/>
    </row>
    <row r="18" spans="2:12" ht="15" customHeight="1" x14ac:dyDescent="0.3">
      <c r="B18" s="12"/>
      <c r="C18" s="32"/>
      <c r="D18" s="32"/>
      <c r="E18" s="33"/>
      <c r="F18" s="8"/>
      <c r="G18" s="12" t="s">
        <v>28</v>
      </c>
      <c r="H18" s="28">
        <v>40</v>
      </c>
      <c r="I18" s="31">
        <v>1</v>
      </c>
      <c r="J18" s="33">
        <f>MAX(H18,0)*I18</f>
        <v>40</v>
      </c>
      <c r="K18" s="8"/>
    </row>
    <row r="19" spans="2:12" ht="15" customHeight="1" x14ac:dyDescent="0.3">
      <c r="B19" s="12"/>
      <c r="C19" s="32"/>
      <c r="D19" s="32"/>
      <c r="E19" s="33"/>
      <c r="F19" s="8"/>
      <c r="G19" s="12" t="s">
        <v>29</v>
      </c>
      <c r="H19" s="28">
        <v>15</v>
      </c>
      <c r="I19" s="31">
        <v>0.2</v>
      </c>
      <c r="J19" s="33">
        <f t="shared" si="1"/>
        <v>3</v>
      </c>
      <c r="K19" s="8"/>
    </row>
    <row r="20" spans="2:12" ht="15" customHeight="1" x14ac:dyDescent="0.3">
      <c r="B20" s="34"/>
      <c r="C20" s="35"/>
      <c r="D20" s="35"/>
      <c r="E20" s="36"/>
      <c r="F20" s="8"/>
      <c r="G20" s="34"/>
      <c r="H20" s="35"/>
      <c r="I20" s="35"/>
      <c r="J20" s="36"/>
      <c r="K20" s="8"/>
    </row>
    <row r="21" spans="2:12" ht="15" customHeight="1" thickBot="1" x14ac:dyDescent="0.35">
      <c r="B21" s="22" t="s">
        <v>24</v>
      </c>
      <c r="C21" s="37">
        <f>SUM(C11:C17)</f>
        <v>890</v>
      </c>
      <c r="D21" s="37"/>
      <c r="E21" s="38">
        <f>SUM(E11:E17)</f>
        <v>396.25</v>
      </c>
      <c r="F21" s="8"/>
      <c r="G21" s="22" t="s">
        <v>24</v>
      </c>
      <c r="H21" s="37">
        <f>SUM(H11:H19)-H19</f>
        <v>890</v>
      </c>
      <c r="I21" s="37"/>
      <c r="J21" s="38">
        <f>SUM(J11:J19)</f>
        <v>402.25</v>
      </c>
      <c r="K21" s="8"/>
    </row>
    <row r="22" spans="2:12" ht="15" customHeight="1" x14ac:dyDescent="0.3">
      <c r="B22" s="8"/>
      <c r="C22" s="8"/>
      <c r="D22" s="8"/>
      <c r="E22" s="11"/>
      <c r="F22" s="8"/>
      <c r="G22" s="8"/>
      <c r="H22" s="8"/>
      <c r="I22" s="8"/>
      <c r="J22" s="11"/>
      <c r="K22" s="8"/>
    </row>
    <row r="23" spans="2:12" ht="15" customHeight="1" thickBot="1" x14ac:dyDescent="0.35">
      <c r="B23" s="8"/>
      <c r="C23" s="39"/>
      <c r="D23" s="8"/>
      <c r="E23" s="8"/>
      <c r="F23" s="8"/>
      <c r="G23" s="40"/>
      <c r="H23" s="11"/>
      <c r="I23" s="41"/>
      <c r="J23" s="11"/>
      <c r="K23" s="8"/>
    </row>
    <row r="24" spans="2:12" ht="15" customHeight="1" x14ac:dyDescent="0.3">
      <c r="B24" s="9" t="s">
        <v>25</v>
      </c>
      <c r="C24" s="42">
        <f>E21/J21</f>
        <v>0.98508390304536975</v>
      </c>
      <c r="D24" s="8"/>
      <c r="E24" s="8"/>
      <c r="F24" s="8"/>
      <c r="G24" s="8" t="s">
        <v>43</v>
      </c>
      <c r="H24" s="11"/>
      <c r="I24" s="8"/>
      <c r="J24" s="11"/>
      <c r="K24" s="8"/>
    </row>
    <row r="25" spans="2:12" ht="15" customHeight="1" thickBot="1" x14ac:dyDescent="0.35">
      <c r="B25" s="22" t="s">
        <v>39</v>
      </c>
      <c r="C25" s="23">
        <f>(E21-E17)/SUM(J11:J16)</f>
        <v>1.1029923451635351</v>
      </c>
      <c r="D25" s="8"/>
      <c r="E25" s="8"/>
      <c r="F25" s="8"/>
      <c r="G25" s="8" t="s">
        <v>40</v>
      </c>
      <c r="H25" s="8"/>
      <c r="I25" s="8"/>
      <c r="J25" s="8"/>
      <c r="K25" s="8"/>
      <c r="L25" s="6"/>
    </row>
    <row r="26" spans="2:12" ht="15" customHeight="1" x14ac:dyDescent="0.3">
      <c r="B26" s="8"/>
      <c r="C26" s="8"/>
      <c r="D26" s="8"/>
      <c r="E26" s="8"/>
      <c r="F26" s="8"/>
      <c r="G26" s="8" t="s">
        <v>41</v>
      </c>
      <c r="H26" s="24"/>
      <c r="I26" s="11"/>
      <c r="J26" s="8"/>
      <c r="K26" s="8"/>
    </row>
    <row r="27" spans="2:12" ht="15" customHeight="1" x14ac:dyDescent="0.3">
      <c r="C27" s="8"/>
      <c r="D27" s="8"/>
      <c r="E27" s="8"/>
      <c r="F27" s="8"/>
      <c r="G27" s="8" t="s">
        <v>42</v>
      </c>
      <c r="H27" s="8"/>
      <c r="I27" s="8"/>
      <c r="J27" s="8"/>
      <c r="K27" s="8"/>
    </row>
    <row r="28" spans="2:12" ht="15" customHeight="1" x14ac:dyDescent="0.3">
      <c r="C28" s="8"/>
      <c r="D28" s="8"/>
      <c r="E28" s="8"/>
      <c r="F28" s="8"/>
      <c r="G28" s="8"/>
      <c r="H28" s="11"/>
      <c r="I28" s="8"/>
      <c r="J28" s="8"/>
      <c r="K28" s="8"/>
    </row>
    <row r="29" spans="2:12" ht="14.4" x14ac:dyDescent="0.3">
      <c r="C29" s="8"/>
      <c r="D29" s="8"/>
      <c r="E29" s="8"/>
      <c r="F29" s="8"/>
      <c r="G29" s="24"/>
      <c r="H29" s="8"/>
      <c r="I29" s="8"/>
      <c r="J29" s="8"/>
      <c r="K29" s="8"/>
    </row>
    <row r="30" spans="2:12" ht="14.4" x14ac:dyDescent="0.3">
      <c r="C30" s="8"/>
      <c r="D30" s="8"/>
      <c r="E30" s="8"/>
      <c r="F30" s="8"/>
      <c r="G30" s="24"/>
      <c r="H30" s="8"/>
      <c r="I30" s="8"/>
      <c r="J30" s="8"/>
      <c r="K30" s="8"/>
    </row>
    <row r="31" spans="2:12" ht="14.4" x14ac:dyDescent="0.3">
      <c r="C31" s="8"/>
      <c r="D31" s="8"/>
      <c r="E31" s="8"/>
      <c r="F31" s="8"/>
      <c r="G31" s="24"/>
      <c r="H31" s="8"/>
      <c r="I31" s="8"/>
      <c r="J31" s="8"/>
      <c r="K31" s="8"/>
    </row>
    <row r="32" spans="2:12" ht="14.4" x14ac:dyDescent="0.3">
      <c r="B32" s="8"/>
      <c r="C32" s="8"/>
      <c r="D32" s="8"/>
      <c r="E32" s="8"/>
      <c r="F32" s="8"/>
      <c r="G32" s="24"/>
      <c r="H32" s="8"/>
      <c r="I32" s="8"/>
      <c r="J32" s="8"/>
      <c r="K32" s="8"/>
    </row>
    <row r="33" spans="7:7" x14ac:dyDescent="0.25">
      <c r="G33" s="2"/>
    </row>
    <row r="34" spans="7:7" x14ac:dyDescent="0.25">
      <c r="G34" s="2"/>
    </row>
    <row r="35" spans="7:7" x14ac:dyDescent="0.25">
      <c r="G35" s="2"/>
    </row>
    <row r="36" spans="7:7" x14ac:dyDescent="0.25">
      <c r="G36" s="2"/>
    </row>
    <row r="37" spans="7:7" x14ac:dyDescent="0.25">
      <c r="G37" s="2"/>
    </row>
    <row r="38" spans="7:7" x14ac:dyDescent="0.25">
      <c r="G38" s="2"/>
    </row>
    <row r="39" spans="7:7" x14ac:dyDescent="0.25">
      <c r="G39" s="2"/>
    </row>
    <row r="62" spans="7:7" x14ac:dyDescent="0.25">
      <c r="G62" s="2"/>
    </row>
    <row r="63" spans="7:7" x14ac:dyDescent="0.25">
      <c r="G63" s="2"/>
    </row>
    <row r="64" spans="7:7" x14ac:dyDescent="0.25">
      <c r="G64" s="2"/>
    </row>
    <row r="65" spans="7:7" x14ac:dyDescent="0.25">
      <c r="G65" s="2"/>
    </row>
    <row r="66" spans="7:7" x14ac:dyDescent="0.25">
      <c r="G66" s="2"/>
    </row>
    <row r="67" spans="7:7" x14ac:dyDescent="0.25">
      <c r="G67" s="2"/>
    </row>
    <row r="68" spans="7:7" x14ac:dyDescent="0.25">
      <c r="G68" s="2"/>
    </row>
    <row r="69" spans="7:7" x14ac:dyDescent="0.25">
      <c r="G69" s="2"/>
    </row>
    <row r="70" spans="7:7" x14ac:dyDescent="0.25">
      <c r="G70" s="2"/>
    </row>
    <row r="71" spans="7:7" x14ac:dyDescent="0.25">
      <c r="G71" s="2"/>
    </row>
    <row r="72" spans="7:7" x14ac:dyDescent="0.25">
      <c r="G72" s="2"/>
    </row>
    <row r="73" spans="7:7" x14ac:dyDescent="0.25">
      <c r="G73" s="2"/>
    </row>
    <row r="74" spans="7:7" x14ac:dyDescent="0.25">
      <c r="G74" s="2"/>
    </row>
    <row r="75" spans="7:7" x14ac:dyDescent="0.25">
      <c r="G75" s="2"/>
    </row>
    <row r="76" spans="7:7" x14ac:dyDescent="0.25">
      <c r="G76" s="2"/>
    </row>
    <row r="77" spans="7:7" x14ac:dyDescent="0.25">
      <c r="G77" s="2"/>
    </row>
    <row r="78" spans="7:7" x14ac:dyDescent="0.25">
      <c r="G78" s="2"/>
    </row>
    <row r="79" spans="7:7" x14ac:dyDescent="0.25">
      <c r="G79" s="2"/>
    </row>
    <row r="80" spans="7:7" x14ac:dyDescent="0.25">
      <c r="G80" s="2"/>
    </row>
    <row r="81" spans="7:7" x14ac:dyDescent="0.25">
      <c r="G81" s="2"/>
    </row>
    <row r="82" spans="7:7" x14ac:dyDescent="0.25">
      <c r="G82" s="2"/>
    </row>
    <row r="83" spans="7:7" x14ac:dyDescent="0.25">
      <c r="G83" s="2"/>
    </row>
    <row r="84" spans="7:7" x14ac:dyDescent="0.25">
      <c r="G84" s="2"/>
    </row>
    <row r="85" spans="7:7" x14ac:dyDescent="0.25">
      <c r="G85" s="2"/>
    </row>
    <row r="86" spans="7:7" x14ac:dyDescent="0.25">
      <c r="G86" s="2"/>
    </row>
    <row r="87" spans="7:7" x14ac:dyDescent="0.25">
      <c r="G87" s="2"/>
    </row>
    <row r="88" spans="7:7" x14ac:dyDescent="0.25">
      <c r="G88" s="2"/>
    </row>
    <row r="89" spans="7:7" x14ac:dyDescent="0.25">
      <c r="G89" s="2"/>
    </row>
    <row r="90" spans="7:7" x14ac:dyDescent="0.25">
      <c r="G90" s="2"/>
    </row>
    <row r="91" spans="7:7" x14ac:dyDescent="0.25">
      <c r="G91" s="2"/>
    </row>
    <row r="92" spans="7:7" x14ac:dyDescent="0.25">
      <c r="G92" s="2"/>
    </row>
    <row r="93" spans="7:7" x14ac:dyDescent="0.25">
      <c r="G93" s="2"/>
    </row>
    <row r="94" spans="7:7" x14ac:dyDescent="0.25">
      <c r="G94" s="2"/>
    </row>
    <row r="95" spans="7:7" x14ac:dyDescent="0.25">
      <c r="G95" s="2"/>
    </row>
    <row r="96" spans="7:7" x14ac:dyDescent="0.25">
      <c r="G96" s="2"/>
    </row>
    <row r="97" spans="7:7" x14ac:dyDescent="0.25">
      <c r="G97" s="2"/>
    </row>
    <row r="98" spans="7:7" x14ac:dyDescent="0.25">
      <c r="G98" s="2"/>
    </row>
    <row r="99" spans="7:7" x14ac:dyDescent="0.25">
      <c r="G99" s="2"/>
    </row>
    <row r="100" spans="7:7" x14ac:dyDescent="0.25">
      <c r="G100" s="2"/>
    </row>
  </sheetData>
  <mergeCells count="2">
    <mergeCell ref="B9:E9"/>
    <mergeCell ref="G9:J9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4.1 LCR</vt:lpstr>
      <vt:lpstr>4.2 NSFR</vt:lpstr>
    </vt:vector>
  </TitlesOfParts>
  <Company>Home 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Gregory</dc:creator>
  <cp:lastModifiedBy>Jon Gregory</cp:lastModifiedBy>
  <dcterms:created xsi:type="dcterms:W3CDTF">2009-11-27T11:14:55Z</dcterms:created>
  <dcterms:modified xsi:type="dcterms:W3CDTF">2026-06-10T10:43:18Z</dcterms:modified>
</cp:coreProperties>
</file>