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0" yWindow="105" windowWidth="11355" windowHeight="7935"/>
  </bookViews>
  <sheets>
    <sheet name="Spreadsheet14.1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LS1">#REF!</definedName>
    <definedName name="_LS2">#REF!</definedName>
    <definedName name="_mu1">#REF!</definedName>
    <definedName name="_mu2">#REF!</definedName>
    <definedName name="_Mu3">#REF!</definedName>
    <definedName name="_nd1">[1]Spreadsheet8.2!$F$11</definedName>
    <definedName name="_nd2">[1]Spreadsheet8.2!$F$12</definedName>
    <definedName name="_PV1">#REF!</definedName>
    <definedName name="_PV2">#REF!</definedName>
    <definedName name="_RDV01">[2]CancellableCDS!#REF!</definedName>
    <definedName name="_Rho1">[2]CDOPricer!$Q$15</definedName>
    <definedName name="_Rho2">[2]CDOPricer!$Q$16</definedName>
    <definedName name="_Val1">[3]CVA!$J$3</definedName>
    <definedName name="_Val2">[3]CVA!$J$4</definedName>
    <definedName name="_Val3">[3]CVA!$J$5</definedName>
    <definedName name="_VaR10">#REF!</definedName>
    <definedName name="_VAR2">#REF!</definedName>
    <definedName name="_VAR3">#REF!</definedName>
    <definedName name="_vd1">#REF!</definedName>
    <definedName name="_vd2">#REF!</definedName>
    <definedName name="_vvd1">[4]TreePricer!$C$26</definedName>
    <definedName name="_wd1">[4]TreePricer!$C$27</definedName>
    <definedName name="_xd1">[5]HedgingSimulation!$C$14</definedName>
    <definedName name="_xd2">[5]HedgingSimulation!$C$15</definedName>
    <definedName name="AccrCell">#REF!</definedName>
    <definedName name="AccrChoice">#REF!</definedName>
    <definedName name="AccruedCell">#REF!</definedName>
    <definedName name="AccruedChoice">#REF!</definedName>
    <definedName name="AccruedInterest">'[6]Bond Price with Excel'!$B$24</definedName>
    <definedName name="AccruedOptions">#REF!</definedName>
    <definedName name="AccruedOrNot">#REF!</definedName>
    <definedName name="AccruedPrem">#REF!</definedName>
    <definedName name="AccruedYesNo">#REF!</definedName>
    <definedName name="Accured">#REF!</definedName>
    <definedName name="ActIntensity1">[7]CVA!#REF!</definedName>
    <definedName name="ActIntensity2">[7]CVA!#REF!</definedName>
    <definedName name="ActMat">#REF!</definedName>
    <definedName name="Actual_Rating_11">#REF!</definedName>
    <definedName name="AgentRec">[3]CVA!#REF!</definedName>
    <definedName name="AllRandomNumbers">#REF!</definedName>
    <definedName name="Alpha" localSheetId="0">Spreadsheet14.1!#REF!</definedName>
    <definedName name="Alpha">#REF!</definedName>
    <definedName name="AlphaEPE">[3]Portfolio!$J$9</definedName>
    <definedName name="AlphaParam">#REF!</definedName>
    <definedName name="AmortChoice">#REF!</definedName>
    <definedName name="Amortisation">#REF!</definedName>
    <definedName name="AmortisedTime">#REF!</definedName>
    <definedName name="Amortising">#REF!</definedName>
    <definedName name="Amortizing">#REF!</definedName>
    <definedName name="AmortOrNot">#REF!</definedName>
    <definedName name="amount1">[8]SimpleCovarianceWithWeights!$J$3</definedName>
    <definedName name="amount2">[8]SimpleCovarianceWithWeights!$K$3</definedName>
    <definedName name="AmountToLiquidate">#REF!</definedName>
    <definedName name="AnalyticalDeltas">#REF!</definedName>
    <definedName name="Annuity">'[2]Bond-CDS Basis'!$C$19</definedName>
    <definedName name="Asset2">[9]MonteCarlo!#REF!</definedName>
    <definedName name="AssetCorrelation">[3]Portfolio!$J$11</definedName>
    <definedName name="AssetMC">[9]MonteCarlo!$C$3</definedName>
    <definedName name="AssetPrice">#REF!</definedName>
    <definedName name="AssetVal">#REF!</definedName>
    <definedName name="AssetValue">#REF!</definedName>
    <definedName name="Assetvol">[10]CreditGrades!$C$14</definedName>
    <definedName name="AssetVolatility">#REF!</definedName>
    <definedName name="At">[10]CreditGrades!$C$15</definedName>
    <definedName name="Attach">[2]CDOPricer!$C$17</definedName>
    <definedName name="Attach2">#REF!</definedName>
    <definedName name="AvDefProb">[3]Portfolio!#REF!</definedName>
    <definedName name="AvRecovery">[10]Portfolio!#REF!</definedName>
    <definedName name="AvSpread">[11]IndexBasis!$I$10</definedName>
    <definedName name="AvSpread2">#REF!</definedName>
    <definedName name="Barrier">[5]OptionPricer!$C$20</definedName>
    <definedName name="BaseCorrel1">#REF!</definedName>
    <definedName name="BaseCorrel2">#REF!</definedName>
    <definedName name="BaseCorrelComb">#REF!</definedName>
    <definedName name="BaseCorrelCurve">#REF!</definedName>
    <definedName name="BaseCorrelEUR">#REF!</definedName>
    <definedName name="BaseCorrelUS">#REF!</definedName>
    <definedName name="BaseCorrEuro">#REF!</definedName>
    <definedName name="BaseCorrUS">#REF!</definedName>
    <definedName name="Basis">#REF!</definedName>
    <definedName name="Basis1">#REF!</definedName>
    <definedName name="Basis2">#REF!</definedName>
    <definedName name="BasisChoices">#REF!</definedName>
    <definedName name="BasisIndex">#REF!</definedName>
    <definedName name="BasisTable1">#REF!</definedName>
    <definedName name="BasisTable2">#REF!</definedName>
    <definedName name="BasketMaturity">[2]BasketPricer!$C$14</definedName>
    <definedName name="BasketPV">#REF!</definedName>
    <definedName name="BasketSize">[2]BasketPricer!$C$15</definedName>
    <definedName name="BasketType">#REF!</definedName>
    <definedName name="bBasis">#REF!</definedName>
    <definedName name="bBasisIndex">#REF!</definedName>
    <definedName name="BCorrel">#REF!</definedName>
    <definedName name="Beta">#REF!</definedName>
    <definedName name="bFreq">#REF!</definedName>
    <definedName name="bFreqIndex">#REF!</definedName>
    <definedName name="BID">#REF!</definedName>
    <definedName name="bilateral_penalty">#REF!</definedName>
    <definedName name="bilaterla_penalty">#REF!</definedName>
    <definedName name="blank_ref_cell">#REF!</definedName>
    <definedName name="bMatDate">#REF!</definedName>
    <definedName name="Bond_Data_11">#REF!</definedName>
    <definedName name="BondCoupon">'[2]Bond-CDS Basis'!$C$13</definedName>
    <definedName name="BondDeltaApprox">#REF!</definedName>
    <definedName name="BondDeltaApprox2">#REF!</definedName>
    <definedName name="BondDuration">#REF!</definedName>
    <definedName name="BondMaturity">'[2]Bond-CDS Basis'!$Q$9</definedName>
    <definedName name="BondPrice">#REF!</definedName>
    <definedName name="BondPrice_11">#REF!</definedName>
    <definedName name="BondPriceNow">#REF!</definedName>
    <definedName name="BondRecovery">'[2]Bond-CDS Basis'!$C$14</definedName>
    <definedName name="bRecovery">#REF!</definedName>
    <definedName name="BumpType">#REF!</definedName>
    <definedName name="BuyFrom">#REF!</definedName>
    <definedName name="CalChoices">#REF!</definedName>
    <definedName name="CalChoose">#REF!</definedName>
    <definedName name="CalcOptions">#REF!</definedName>
    <definedName name="CalcTypeIndex">#REF!</definedName>
    <definedName name="CalcTypeOption">#REF!</definedName>
    <definedName name="CalculationType">#REF!</definedName>
    <definedName name="CalibChoice">#REF!</definedName>
    <definedName name="CalibChoices">#REF!</definedName>
    <definedName name="calibopencol">OFFSET([0]!LGMChoice,2,0,[0]!NumLGMChoices,1)</definedName>
    <definedName name="calibopencol1">OFFSET([0]!LGMChoice,2,0,[0]!NumLGMChoices,1)</definedName>
    <definedName name="CalibPoints">#REF!</definedName>
    <definedName name="Calibration">#REF!</definedName>
    <definedName name="CalibrationChoices">#REF!</definedName>
    <definedName name="CalibrationMode">#REF!</definedName>
    <definedName name="CalibrationResults">#REF!</definedName>
    <definedName name="CalibrationType">#REF!</definedName>
    <definedName name="CalibType">#REF!</definedName>
    <definedName name="CaliCell">#REF!</definedName>
    <definedName name="CaliChoice">#REF!</definedName>
    <definedName name="CallPut">#REF!</definedName>
    <definedName name="CallRetYesNo">[3]CollateralMarginCall!$C$14</definedName>
    <definedName name="CallYesNo">#REF!</definedName>
    <definedName name="CallYesNo2">#REF!</definedName>
    <definedName name="CancellableCDSPrem">[2]CancellableCDS!$F$18</definedName>
    <definedName name="CancelOption">[2]CancellableCDS!$F$22</definedName>
    <definedName name="cBasis">#REF!</definedName>
    <definedName name="cBasisIndex">#REF!</definedName>
    <definedName name="CCY">#REF!</definedName>
    <definedName name="CDOCorrel">#REF!</definedName>
    <definedName name="CDODef">#REF!</definedName>
    <definedName name="CDODef2">#REF!</definedName>
    <definedName name="CDOMaturity">[2]CDOPricer!$C$12</definedName>
    <definedName name="CDOPrem">#REF!</definedName>
    <definedName name="CDOPrem2">#REF!</definedName>
    <definedName name="CDOPV">#REF!</definedName>
    <definedName name="CDOPV2">#REF!</definedName>
    <definedName name="CDSCurve">[2]CMDS!$B$15</definedName>
    <definedName name="CDSMarket">#REF!</definedName>
    <definedName name="CDSMaturities">[2]CMDS!$B$16:$B$26</definedName>
    <definedName name="CDSMaturity">[2]SimpleSpreadCDSPricer!$C$15</definedName>
    <definedName name="CDSPrem">#REF!</definedName>
    <definedName name="CDSPremium">[2]CancellableCDS!$F$17</definedName>
    <definedName name="CDSPV">#REF!</definedName>
    <definedName name="CDSQuotes">[2]CMDS!$C$16:$C$26</definedName>
    <definedName name="cFreq">#REF!</definedName>
    <definedName name="cFreqIndex">#REF!</definedName>
    <definedName name="CholeskyInverse">#REF!</definedName>
    <definedName name="CholeskyMatrix">#REF!</definedName>
    <definedName name="CleanPrice">'[6]Bond Price with Excel'!$B$23</definedName>
    <definedName name="cMatDate">#REF!</definedName>
    <definedName name="CMDSMaturity">[2]CMDS!$C$12</definedName>
    <definedName name="CntrptyCDS">Spreadsheet14.1!$D$11</definedName>
    <definedName name="CntrptyDefProb">[3]CDSCntrptyRisk!$C$14</definedName>
    <definedName name="CntrptyRec" localSheetId="0">Spreadsheet14.1!$D$15</definedName>
    <definedName name="CntrptyRec">[3]CVA!#REF!</definedName>
    <definedName name="CntrptySpread">[3]CDSCntrptyRisk!$C$8</definedName>
    <definedName name="Collateral">#REF!</definedName>
    <definedName name="CollateralChoice">#REF!</definedName>
    <definedName name="CollateralChoices">#REF!</definedName>
    <definedName name="CollateralHeld">[3]CollateralMarginCall!$C$9</definedName>
    <definedName name="CollateralHeld2">#REF!</definedName>
    <definedName name="CollateralisedExposure">#REF!</definedName>
    <definedName name="CollateralMultiplier">#REF!</definedName>
    <definedName name="CollateralRequired">[3]CollateralMarginCall!$C$13</definedName>
    <definedName name="CollateralRequired2">#REF!</definedName>
    <definedName name="CollateralThreshold">#REF!</definedName>
    <definedName name="CollateralType">#REF!</definedName>
    <definedName name="CompoundCorrel">#REF!</definedName>
    <definedName name="ComputCreditPort">#REF!</definedName>
    <definedName name="ConfidenceAlpha">[3]Portfolio!$J$8</definedName>
    <definedName name="Constaints">#REF!</definedName>
    <definedName name="Constant">[5]CoherentRiskMeasuresExample!$I$7</definedName>
    <definedName name="Constr">#REF!</definedName>
    <definedName name="ConstTerm">[9]MonteCarlo!$F$6</definedName>
    <definedName name="CopulaCorrelation">[3]CDSCntrptyRisk!$C$9</definedName>
    <definedName name="CorP">#REF!</definedName>
    <definedName name="Corr">#REF!</definedName>
    <definedName name="CorrectionTerm">'[3]Impact of PV'!$C$22</definedName>
    <definedName name="CORRECTPASSWORD">#REF!</definedName>
    <definedName name="Correl">[1]Spreadsheet8.2!$C$16</definedName>
    <definedName name="Correlation">[1]Spreadsheet8.4!$C$16</definedName>
    <definedName name="Correlation_Matrix_11">#REF!</definedName>
    <definedName name="Correlation2">[1]Spreadsheet8.4!$C$17</definedName>
    <definedName name="CorrelationMatrix">#REF!</definedName>
    <definedName name="CorrelAttach">#REF!</definedName>
    <definedName name="CorrelAttach2">#REF!</definedName>
    <definedName name="CorrelBump">#REF!</definedName>
    <definedName name="CorrelDetach">#REF!</definedName>
    <definedName name="CorrelDetach2">#REF!</definedName>
    <definedName name="CorrelExpColl">#REF!</definedName>
    <definedName name="CorrelLowerTranche">#REF!</definedName>
    <definedName name="CorrelScenario">#REF!</definedName>
    <definedName name="CorrelUpperTranche">#REF!</definedName>
    <definedName name="Countries">#REF!</definedName>
    <definedName name="Country_Key">#REF!</definedName>
    <definedName name="Country_Name">#REF!</definedName>
    <definedName name="Country_Rating">#REF!</definedName>
    <definedName name="Country_Region">#REF!</definedName>
    <definedName name="Coup">[6]YieldExample!$C$4</definedName>
    <definedName name="Coupon">'[6]Bond Price with Excel'!$B$12</definedName>
    <definedName name="CouponsPerYear">'[6]Bond Price with Excel'!$B$15</definedName>
    <definedName name="CovarianceMatrix">#REF!</definedName>
    <definedName name="CovarianceMatrixInverse">[6]MeanVariance!$G$11:$J$14</definedName>
    <definedName name="CPCHOICES">#REF!</definedName>
    <definedName name="cpIndex">#REF!</definedName>
    <definedName name="cRecovery">#REF!</definedName>
    <definedName name="CREDIT_STAMP">"DSPricer"</definedName>
    <definedName name="CreditCurveStart">#REF!</definedName>
    <definedName name="CreditModel">#REF!</definedName>
    <definedName name="CreditModelType">#REF!</definedName>
    <definedName name="CreditTau">#REF!</definedName>
    <definedName name="CreditVol">#REF!</definedName>
    <definedName name="Currency">#REF!</definedName>
    <definedName name="currency_mismatch_penalty">#REF!</definedName>
    <definedName name="CurrentEquity">[4]TradingStrategy!$C$8</definedName>
    <definedName name="CurrentExposure">#REF!</definedName>
    <definedName name="CurrentSpread">[4]TradingStrategy!$C$9</definedName>
    <definedName name="CurrentStock">[4]TreePricer!$C$14</definedName>
    <definedName name="CURVE_INDEX">#REF!</definedName>
    <definedName name="CURVE_LIST">#REF!</definedName>
    <definedName name="CVAApprox">#REF!</definedName>
    <definedName name="DailyVol">#REF!</definedName>
    <definedName name="DailyVol2">#REF!</definedName>
    <definedName name="DailyVolatility">#REF!</definedName>
    <definedName name="DateToday">#REF!</definedName>
    <definedName name="DayCount">'[6]Bond Price with Excel'!#REF!</definedName>
    <definedName name="DaysToLiquidation">#REF!</definedName>
    <definedName name="DealTerm">#REF!</definedName>
    <definedName name="Debt">[10]Merton!$C$17</definedName>
    <definedName name="DebtPerShare">#REF!</definedName>
    <definedName name="DefaultBarrier">#REF!</definedName>
    <definedName name="DefaultLoss">#REF!</definedName>
    <definedName name="DefaultPayoff">'[2]Bond-CDS Basis'!$C$21</definedName>
    <definedName name="DefaultTime">#REF!</definedName>
    <definedName name="DefaultTimes">#REF!</definedName>
    <definedName name="DefComp">#REF!</definedName>
    <definedName name="DefEventLoss">#REF!</definedName>
    <definedName name="DefLegLowerTranche">#REF!</definedName>
    <definedName name="DefLegUpperTranche">#REF!</definedName>
    <definedName name="DefProb">[1]Spreadsheet8.2!$F$13</definedName>
    <definedName name="DefProb1">#REF!</definedName>
    <definedName name="DefProb2">#REF!</definedName>
    <definedName name="DefProb3">#REF!</definedName>
    <definedName name="DefProb4">#REF!</definedName>
    <definedName name="DefProb5">#REF!</definedName>
    <definedName name="DefProbs">OFFSET(#REF!,0,#REF!,#REF!,1)</definedName>
    <definedName name="DefThreshold">#REF!</definedName>
    <definedName name="DefTimesOut">#REF!</definedName>
    <definedName name="delay">#REF!</definedName>
    <definedName name="deliveredvol">[5]HedgingSimulation!$G$8</definedName>
    <definedName name="Delta">#REF!</definedName>
    <definedName name="DeltaApprox2">#REF!</definedName>
    <definedName name="DeltaBump">#REF!</definedName>
    <definedName name="DeltaShift">#REF!</definedName>
    <definedName name="DeltaStart">#REF!</definedName>
    <definedName name="Detach">[2]CDOPricer!$C$18</definedName>
    <definedName name="Detach2">#REF!</definedName>
    <definedName name="DFSCurve">#REF!</definedName>
    <definedName name="DFSSheets">#REF!</definedName>
    <definedName name="DirtyPrice">'[6]Bond Price with Excel'!$B$25</definedName>
    <definedName name="DividendYield">#REF!</definedName>
    <definedName name="DivYield">#REF!</definedName>
    <definedName name="DL">#REF!</definedName>
    <definedName name="DperS">#REF!</definedName>
    <definedName name="dPV">#REF!</definedName>
    <definedName name="Draws">[5]BinomialVsNormal!$C$7</definedName>
    <definedName name="Drift">#REF!</definedName>
    <definedName name="drift2">[5]HedgingSimulation!$G$7</definedName>
    <definedName name="Dt">[9]MonteCarlo!$F$5</definedName>
    <definedName name="DTDays">#REF!</definedName>
    <definedName name="DTMarketPrem">#REF!</definedName>
    <definedName name="Dump">[3]MonteCarlo!$N$2</definedName>
    <definedName name="Duration">'[6]Bond Price with Excel'!$B$27</definedName>
    <definedName name="DurationIndex">#REF!</definedName>
    <definedName name="DVAApprox">#REF!</definedName>
    <definedName name="Dval">[10]CreditGrades!$C$10</definedName>
    <definedName name="EE" localSheetId="0">Spreadsheet14.1!#REF!</definedName>
    <definedName name="EE">#REF!</definedName>
    <definedName name="EL">#REF!</definedName>
    <definedName name="EL_E2">#REF!</definedName>
    <definedName name="ELBaseTranche1">#REF!</definedName>
    <definedName name="ELBaseTranche2">#REF!</definedName>
    <definedName name="end_date">#REF!</definedName>
    <definedName name="EndDate">#REF!</definedName>
    <definedName name="ENE">#REF!</definedName>
    <definedName name="EPE" localSheetId="0">Spreadsheet14.1!#REF!</definedName>
    <definedName name="EPE">#REF!</definedName>
    <definedName name="EPEs">[3]Portfolio!$G$8</definedName>
    <definedName name="Equity">[10]Merton!$C$16</definedName>
    <definedName name="EquityPrice">#REF!</definedName>
    <definedName name="EquityVol">#REF!</definedName>
    <definedName name="Error1">#REF!</definedName>
    <definedName name="Errors">[3]CDSStripper!$H$9</definedName>
    <definedName name="EstBeta">#REF!</definedName>
    <definedName name="EURExpLoss">#REF!</definedName>
    <definedName name="EuropeWeight">#REF!</definedName>
    <definedName name="EuropeWeightOveride">#REF!</definedName>
    <definedName name="ExcessReturn">#REF!</definedName>
    <definedName name="ExchangeNotional">#REF!</definedName>
    <definedName name="ExerciseFreq">#REF!</definedName>
    <definedName name="ExerciseOptions">#REF!</definedName>
    <definedName name="ExerciseType">#REF!</definedName>
    <definedName name="ExerFreqChoice">#REF!</definedName>
    <definedName name="ExerTypeIndex">#REF!</definedName>
    <definedName name="Expiry">#REF!</definedName>
    <definedName name="ExpLoss">#REF!</definedName>
    <definedName name="ExpLoss1">#REF!</definedName>
    <definedName name="ExpLoss2">#REF!</definedName>
    <definedName name="Exposure">#REF!</definedName>
    <definedName name="Exposure2">#REF!</definedName>
    <definedName name="ExposurePaths">#REF!</definedName>
    <definedName name="ExposurePaths2">#REF!</definedName>
    <definedName name="Exposures">[3]Portfolio!$E$8</definedName>
    <definedName name="ExposureStart">#REF!</definedName>
    <definedName name="ExposureVol">[3]CollateralMarginCall!$G$6</definedName>
    <definedName name="ExpRetVector">[6]MeanVariance!$D$3:$D$6</definedName>
    <definedName name="external_costs">#REF!</definedName>
    <definedName name="EXTRAINFO">#REF!</definedName>
    <definedName name="FaceValue">[10]Merton!$C$6</definedName>
    <definedName name="FairCDSPrem">[2]SimpleSpreadCDSPricer!$C$12</definedName>
    <definedName name="FairPremium">#REF!</definedName>
    <definedName name="FFChoice">#REF!</definedName>
    <definedName name="FinalIssCurveRange">OFFSET(#REF!,1,0,#REF!,1)</definedName>
    <definedName name="FinalTotIssCurveRange">#REF!</definedName>
    <definedName name="FirmValue">[10]Merton!$C$7</definedName>
    <definedName name="FirstAnalDelta">#REF!</definedName>
    <definedName name="FirstBondMat">#REF!</definedName>
    <definedName name="FirstCalcDelta">#REF!</definedName>
    <definedName name="FirstDefDate">#REF!</definedName>
    <definedName name="FirstDeltaDispl">#REF!</definedName>
    <definedName name="FirstExerciseDate">#REF!</definedName>
    <definedName name="FirstLiborRate1">#REF!</definedName>
    <definedName name="FirstLiborRate2">#REF!</definedName>
    <definedName name="FirstMaturity">#REF!</definedName>
    <definedName name="FirstMaxLoss">#REF!</definedName>
    <definedName name="FirstMinLoss">#REF!</definedName>
    <definedName name="FirstNotional">#REF!</definedName>
    <definedName name="FirstPrem">#REF!</definedName>
    <definedName name="FirstQCDDelta">[12]CDO!#REF!</definedName>
    <definedName name="FirstRho">#REF!</definedName>
    <definedName name="FirstSeed">#REF!</definedName>
    <definedName name="FirstSeeed">#REF!</definedName>
    <definedName name="FirstSwapDate">#REF!</definedName>
    <definedName name="FirstTenor">#REF!</definedName>
    <definedName name="FirstToDefault">#REF!</definedName>
    <definedName name="FitCorrmat">#REF!</definedName>
    <definedName name="Fixed_Rate">#REF!</definedName>
    <definedName name="FixedBasis">#REF!</definedName>
    <definedName name="FixedFreq">#REF!</definedName>
    <definedName name="FixedOrFloat">#REF!</definedName>
    <definedName name="FixedOrNot">#REF!</definedName>
    <definedName name="FlaotRefRateChoiceIndex">#REF!</definedName>
    <definedName name="FloatBasis">#REF!</definedName>
    <definedName name="FloatFreq">#REF!</definedName>
    <definedName name="FloatRate">#REF!</definedName>
    <definedName name="FloatRefRateChoice">#REF!</definedName>
    <definedName name="FloatRefRateChoiceIndex">#REF!</definedName>
    <definedName name="Floor">#REF!</definedName>
    <definedName name="Freq">#REF!</definedName>
    <definedName name="Freq1">#REF!</definedName>
    <definedName name="Freq2">#REF!</definedName>
    <definedName name="FreqChoices">#REF!</definedName>
    <definedName name="FreqIndex">#REF!</definedName>
    <definedName name="FreqTable1">#REF!</definedName>
    <definedName name="FreqTable2">#REF!</definedName>
    <definedName name="FVMDef">#REF!</definedName>
    <definedName name="FVMMarketPrem">#REF!</definedName>
    <definedName name="FVMPrem">#REF!</definedName>
    <definedName name="FVMPV">#REF!</definedName>
    <definedName name="FVMResults">#REF!</definedName>
    <definedName name="Fwd">[1]Spreadsheet8.2!$F$10</definedName>
    <definedName name="FXVol">#REF!</definedName>
    <definedName name="Gamma">[6]MeanVariance!$O$23</definedName>
    <definedName name="gamma2">[6]MeanVariance!$C$32</definedName>
    <definedName name="GaussC">[2]CDOPricer!$Q$14</definedName>
    <definedName name="GI">#REF!</definedName>
    <definedName name="Global_Local">#REF!</definedName>
    <definedName name="GlobalRec">[2]CDOPricer!$C$11</definedName>
    <definedName name="Gone">#REF!</definedName>
    <definedName name="Greeks">#REF!</definedName>
    <definedName name="GuessYield">[6]YieldExample!$C$3</definedName>
    <definedName name="HazardRae">[13]Survival!#REF!</definedName>
    <definedName name="HazardRage">[13]Survival!#REF!</definedName>
    <definedName name="HazardRate">[1]Spreadsheet8.4!#REF!</definedName>
    <definedName name="HazardRate1">Spreadsheet14.1!#REF!</definedName>
    <definedName name="HazardRate1_I">Spreadsheet14.1!#REF!</definedName>
    <definedName name="HazardRate2">Spreadsheet14.1!#REF!</definedName>
    <definedName name="HazardRate2_I">Spreadsheet14.1!#REF!</definedName>
    <definedName name="HazardRate3">Spreadsheet14.1!#REF!</definedName>
    <definedName name="HazardRate3_I">Spreadsheet14.1!#REF!</definedName>
    <definedName name="HazardRate4">Spreadsheet14.1!#REF!</definedName>
    <definedName name="HazardRate4_I">Spreadsheet14.1!#REF!</definedName>
    <definedName name="HazardRate5">Spreadsheet14.1!#REF!</definedName>
    <definedName name="HazardRate5_I">Spreadsheet14.1!#REF!</definedName>
    <definedName name="HazardRates">[3]CDSStripper!$C$9</definedName>
    <definedName name="HedgeAmount">[4]TradingStrategy!$C$10</definedName>
    <definedName name="HedgingFreq">#REF!</definedName>
    <definedName name="HistHigh">#REF!</definedName>
    <definedName name="HistLow">#REF!</definedName>
    <definedName name="Histogram1Output">#REF!</definedName>
    <definedName name="Histogram2Output">#REF!</definedName>
    <definedName name="HistoricalError">#REF!</definedName>
    <definedName name="HistStart">#REF!</definedName>
    <definedName name="HistWeight">#REF!</definedName>
    <definedName name="HR">[2]CancellableCDS!#REF!</definedName>
    <definedName name="IA">[7]CollateralMarginCall!#REF!</definedName>
    <definedName name="ImpliedVolatility">[5]HedgingSimulation!$C$10</definedName>
    <definedName name="IndependentAmount">[3]CollateralMarginCall!$C$7</definedName>
    <definedName name="IndependentAmount2">[3]CollateralMarginCall!$D$7</definedName>
    <definedName name="Index">#REF!</definedName>
    <definedName name="IndexELEur">#REF!</definedName>
    <definedName name="IndexELUS">#REF!</definedName>
    <definedName name="IndexExpLossEUR">#REF!</definedName>
    <definedName name="IndexExpLossUS">#REF!</definedName>
    <definedName name="IndexLevels">#REF!</definedName>
    <definedName name="IndexPV">#REF!</definedName>
    <definedName name="IndexRiskyLevel">#REF!</definedName>
    <definedName name="IndexStart">#REF!</definedName>
    <definedName name="Industry_Description">#REF!</definedName>
    <definedName name="Industry_Lookup_Table">#REF!</definedName>
    <definedName name="Industry_Number">#REF!</definedName>
    <definedName name="InitialCollateral">#REF!</definedName>
    <definedName name="InitialExposure">#REF!</definedName>
    <definedName name="InitialPV">'[14]Sheet1 (2)'!$D$4</definedName>
    <definedName name="INST_TYPE">#REF!</definedName>
    <definedName name="InstitutionCDS">Spreadsheet14.1!$D$12</definedName>
    <definedName name="InstitutionRec">Spreadsheet14.1!$D$16</definedName>
    <definedName name="InstitutionRecovery">#REF!</definedName>
    <definedName name="InstitutionSpread">Spreadsheet14.1!#REF!</definedName>
    <definedName name="InstitutionSpreadBorrowing">Spreadsheet14.1!$D$14</definedName>
    <definedName name="InstitutionSpreadLending">Spreadsheet14.1!$D$13</definedName>
    <definedName name="InstName">#REF!</definedName>
    <definedName name="IntegrationPoints">[2]CDOPricer!$C$15</definedName>
    <definedName name="IntegrationPoints2">#REF!</definedName>
    <definedName name="Intensity">#REF!</definedName>
    <definedName name="IntensityCntrpty" localSheetId="0">Spreadsheet14.1!$J$16</definedName>
    <definedName name="IntensityCntrpty">[3]CVA!$D$8</definedName>
    <definedName name="IntensitySystemic">[3]CVA!#REF!</definedName>
    <definedName name="IntensityUs">[3]CVA!#REF!</definedName>
    <definedName name="InterCorrel">[12]CDO!#REF!</definedName>
    <definedName name="Interest_Rate">[2]CDOPricer!$C$14</definedName>
    <definedName name="InterestR">[4]TreePricer!$C$18</definedName>
    <definedName name="InterestRate">'[2]Bond-CDS Basis'!$C$11</definedName>
    <definedName name="InterestRateNow">#REF!</definedName>
    <definedName name="InterpType">[15]BaseCorrelation!$C$16</definedName>
    <definedName name="Interval">#REF!</definedName>
    <definedName name="IntPoints">#REF!</definedName>
    <definedName name="IntRate">[1]Spreadsheet8.2!$C$14</definedName>
    <definedName name="iNumUnderlyings">#REF!</definedName>
    <definedName name="IR">[5]OptionPricer!$C$9</definedName>
    <definedName name="IRate" localSheetId="0">Spreadsheet14.1!$D$10</definedName>
    <definedName name="IRate">[3]CVA!$C$13</definedName>
    <definedName name="IRate1">#REF!</definedName>
    <definedName name="IRate2">#REF!</definedName>
    <definedName name="IRate3">#REF!</definedName>
    <definedName name="IRate4">#REF!</definedName>
    <definedName name="IRate5">#REF!</definedName>
    <definedName name="IRMC">[9]MonteCarlo!$C$5</definedName>
    <definedName name="IRModel">#REF!</definedName>
    <definedName name="IRModelType">#REF!</definedName>
    <definedName name="IRTau">#REF!</definedName>
    <definedName name="IRVol">#REF!</definedName>
    <definedName name="IssCurveRangeCopy">OFFSET(#REF!,1+#REF!,0,#REF!,1)</definedName>
    <definedName name="ISSUE_DATE">#REF!</definedName>
    <definedName name="ISSUER">#REF!</definedName>
    <definedName name="Issuer_Curve_cell">#REF!</definedName>
    <definedName name="ISSUER_INDEX">#REF!</definedName>
    <definedName name="ISSUER_LIST">#REF!</definedName>
    <definedName name="ISSUER_MAPPINGS">#REF!</definedName>
    <definedName name="IssuerCurves">OFFSET(#REF!,0,0,#REF!,1)</definedName>
    <definedName name="iter">#REF!</definedName>
    <definedName name="JumpFreq">#REF!</definedName>
    <definedName name="JumpSize">#REF!</definedName>
    <definedName name="Knockout">#REF!</definedName>
    <definedName name="Knockout2">#REF!</definedName>
    <definedName name="kurtosis">#REF!</definedName>
    <definedName name="Label">#REF!</definedName>
    <definedName name="Lamba">[10]CreditGrades!$C$8</definedName>
    <definedName name="lambda">#REF!</definedName>
    <definedName name="lamda">#REF!</definedName>
    <definedName name="lamda2">[5]ExponentialDampingEstimate!$C$6</definedName>
    <definedName name="lamda3">[5]ExponentialDampingEstimate!$C$6</definedName>
    <definedName name="LASTCPN_RATE">#REF!</definedName>
    <definedName name="LastExerciseDate">#REF!</definedName>
    <definedName name="Lbar">[10]CreditGrades!$C$7</definedName>
    <definedName name="LengthBCCurve">#REF!</definedName>
    <definedName name="LengthBCEur">#REF!</definedName>
    <definedName name="LengthBCUS">#REF!</definedName>
    <definedName name="Leverage">#REF!</definedName>
    <definedName name="LGD">[11]BaselIIFormula!$D$8</definedName>
    <definedName name="LGM_STAMP">"LGM"</definedName>
    <definedName name="LGMChoice">#REF!</definedName>
    <definedName name="LGMopencol">OFFSET([0]!LGMChoice,2,0,[0]!NumLGMChoices,1)</definedName>
    <definedName name="LiborRateChoice">#REF!</definedName>
    <definedName name="LiborRateCol">OFFSET(#REF!,0,0,#REF!,1)</definedName>
    <definedName name="LiborRateCol1">OFFSET(#REF!,0,0,#REF!,1)</definedName>
    <definedName name="littled">[10]CreditGrades!$C$16</definedName>
    <definedName name="LOAD_MKT">#REF!</definedName>
    <definedName name="LookUnderlying">#REF!</definedName>
    <definedName name="LossBins">#REF!</definedName>
    <definedName name="LossGivenDefault">[10]Merton!$C$25</definedName>
    <definedName name="LossonLiquidation">#REF!</definedName>
    <definedName name="Lower">[8]SimpleIntegration!$C$2</definedName>
    <definedName name="LowerBaseTrancheAttach">#REF!</definedName>
    <definedName name="LowerTrancheEURCorrel">#REF!</definedName>
    <definedName name="LowerTrancheUSCorrel">#REF!</definedName>
    <definedName name="LTBorrowings">#REF!</definedName>
    <definedName name="LTMean">#REF!</definedName>
    <definedName name="MAN_IP">#REF!</definedName>
    <definedName name="MAN_MKT">#REF!</definedName>
    <definedName name="ManualMarket">#REF!</definedName>
    <definedName name="Mapset">#REF!</definedName>
    <definedName name="Mapsets_count_cell">#REF!</definedName>
    <definedName name="MargEPE">'[3]Impact of PV'!$C$19</definedName>
    <definedName name="MargEPE1">[3]EPEAllocation!$C$22</definedName>
    <definedName name="MargEPE2">[3]EPEAllocation!$D$22</definedName>
    <definedName name="MargPayoff">[2]CDOPricer!$L$14</definedName>
    <definedName name="Market">#REF!</definedName>
    <definedName name="MarketChoice">#REF!</definedName>
    <definedName name="MarketChoiceCell">#REF!</definedName>
    <definedName name="marketcountcol">#REF!</definedName>
    <definedName name="MarketId">#REF!</definedName>
    <definedName name="MarketPrem">#REF!</definedName>
    <definedName name="MarketSheet">#REF!</definedName>
    <definedName name="Mat">[10]CreditGrades!$C$11</definedName>
    <definedName name="MatDate">#REF!</definedName>
    <definedName name="Maturity">[1]Spreadsheet8.2!$C$13</definedName>
    <definedName name="Maturity_11">#REF!</definedName>
    <definedName name="maturity_mismatch_penalty">#REF!</definedName>
    <definedName name="Maturity2">#REF!</definedName>
    <definedName name="MaturityDate">'[6]Bond Price with Excel'!$B$16</definedName>
    <definedName name="MaturityMC">[9]MonteCarlo!$C$6</definedName>
    <definedName name="MaxBinLoss">#REF!</definedName>
    <definedName name="MaxDefaults">#REF!</definedName>
    <definedName name="MaxLossStart">#REF!</definedName>
    <definedName name="MCDefLeg">[2]CDOPricer!$C$22</definedName>
    <definedName name="MCorTree">#REF!</definedName>
    <definedName name="MCOutput">[3]MonteCarlo!$J$8</definedName>
    <definedName name="MCPaths">[3]CollateralMarginCall!$G$9</definedName>
    <definedName name="MCPremLeg">[2]CDOPricer!$C$23</definedName>
    <definedName name="MCSims">[3]MonteCarlo!$C$8</definedName>
    <definedName name="Mean">#REF!</definedName>
    <definedName name="Mean1">[8]SimpleCovarianceWithWeights!$C$6</definedName>
    <definedName name="Mean2">[8]SimpleCovarianceWithWeights!$C$7</definedName>
    <definedName name="MeanExposure">[3]Netting!$D$8</definedName>
    <definedName name="MeanReturn">#REF!</definedName>
    <definedName name="MeanRev">#REF!</definedName>
    <definedName name="MertonMaturity">[15]Merton!$C$13</definedName>
    <definedName name="MinAmountInput">#REF!</definedName>
    <definedName name="MinDefaults">#REF!</definedName>
    <definedName name="MinimumTransferAmount">[3]CollateralMarginCall!$C$10</definedName>
    <definedName name="MinimumTransferAmount2">[3]CollateralMarginCall!$D$10</definedName>
    <definedName name="MinLossStart">#REF!</definedName>
    <definedName name="MinorityInterest">#REF!</definedName>
    <definedName name="MKT">#REF!</definedName>
    <definedName name="mktid">#REF!</definedName>
    <definedName name="MktPriceCell">#REF!</definedName>
    <definedName name="MnL">#REF!</definedName>
    <definedName name="ModelChoiceInt">#REF!</definedName>
    <definedName name="ModelNameMod">#REF!</definedName>
    <definedName name="ModifiedDuration">'[6]Bond Price with Excel'!#REF!</definedName>
    <definedName name="MTMVals">[2]ImpliedDefProb!$K$11</definedName>
    <definedName name="Mu" localSheetId="0">Spreadsheet14.1!#REF!</definedName>
    <definedName name="Mu">#REF!</definedName>
    <definedName name="mu1a">[5]TwoAssetsEfficientFrontier!$C$7</definedName>
    <definedName name="mu2a">[5]TwoAssetsEfficientFrontier!$C$8</definedName>
    <definedName name="Mult1">[3]EPEAllocation!$H$7</definedName>
    <definedName name="Mult2">[3]EPEAllocation!$I$7</definedName>
    <definedName name="Multiplier">[5]CoherentRiskMeasuresExample!$I$8</definedName>
    <definedName name="MxL">#REF!</definedName>
    <definedName name="NAME">#REF!</definedName>
    <definedName name="NameInDef">#REF!</definedName>
    <definedName name="NbBond">#REF!</definedName>
    <definedName name="NbParam">#REF!</definedName>
    <definedName name="NbPoints">#REF!</definedName>
    <definedName name="NewEstimate">[3]CDSStripper!$L$10</definedName>
    <definedName name="NextCouponDate">'[6]Bond Price with Excel'!$B$19</definedName>
    <definedName name="non_utilisation_relief">#REF!</definedName>
    <definedName name="Notional">#REF!</definedName>
    <definedName name="Notional_11">#REF!</definedName>
    <definedName name="Notionals">#REF!</definedName>
    <definedName name="NUM_CURVES">#REF!</definedName>
    <definedName name="NUM_ISSUERS">#REF!</definedName>
    <definedName name="NUM_MAPPINGS">#REF!</definedName>
    <definedName name="NUM_QUOTES">#REF!</definedName>
    <definedName name="NumBonds">#REF!</definedName>
    <definedName name="NumCalibInstruments">#REF!</definedName>
    <definedName name="NumCalls">#REF!</definedName>
    <definedName name="NumCoupons">#REF!</definedName>
    <definedName name="NumDeltas">#REF!</definedName>
    <definedName name="NumExercises">#REF!</definedName>
    <definedName name="NumFactors">#REF!</definedName>
    <definedName name="NumFloatCoupons">#REF!</definedName>
    <definedName name="NumInstruments">#REF!</definedName>
    <definedName name="NumLGMChoices">#REF!</definedName>
    <definedName name="NumMarketChoices">#REF!</definedName>
    <definedName name="NumNames">[2]CDOPricer!$C$13</definedName>
    <definedName name="NumNames2">#REF!</definedName>
    <definedName name="NumPremiums">#REF!</definedName>
    <definedName name="NumRatings">#REF!</definedName>
    <definedName name="NumRefRateChoices">#REF!</definedName>
    <definedName name="NumReqTnors">#REF!</definedName>
    <definedName name="NumSims">#REF!</definedName>
    <definedName name="NumSimulations">[2]CDOPricer!$C$19</definedName>
    <definedName name="NumSteps">[4]TreePricer!$C$10</definedName>
    <definedName name="NumTenors">#REF!</definedName>
    <definedName name="NumTranches">#REF!</definedName>
    <definedName name="NumUnderlyings">#REF!</definedName>
    <definedName name="Obligor_Group">#REF!</definedName>
    <definedName name="Obligor_Location">#REF!</definedName>
    <definedName name="Obligor_Name">#REF!</definedName>
    <definedName name="OFFER">#REF!</definedName>
    <definedName name="OptComp">#REF!</definedName>
    <definedName name="OptionData">[4]OptionPriceTree!$A$1</definedName>
    <definedName name="OptionDelta">#REF!</definedName>
    <definedName name="OptionDeltaApprox">#REF!</definedName>
    <definedName name="OptionImpVol">#REF!</definedName>
    <definedName name="OptionIR">#REF!</definedName>
    <definedName name="OptionMaturity">[2]CancellableCDS!$C$12</definedName>
    <definedName name="OptionPayoff">[4]TreePricer!$C$9</definedName>
    <definedName name="OptionPrem">#REF!</definedName>
    <definedName name="OptionPrice">[4]TreePricer!$C$22</definedName>
    <definedName name="OptionPVMC">#REF!</definedName>
    <definedName name="OptionSpot">#REF!</definedName>
    <definedName name="OptionStrike">#REF!</definedName>
    <definedName name="OptionType">#REF!</definedName>
    <definedName name="OptionTypeCell">#REF!</definedName>
    <definedName name="OptionValue">#REF!</definedName>
    <definedName name="Original_Obl_Loc">#REF!</definedName>
    <definedName name="OtherLTLiab">#REF!</definedName>
    <definedName name="OtherSTLIab">#REF!</definedName>
    <definedName name="Output">'[3]Impact of PV'!$B$25</definedName>
    <definedName name="OutputGI">#REF!</definedName>
    <definedName name="OverwriteBaseCorrel">#REF!</definedName>
    <definedName name="Param">[7]MonteCarlo!#REF!</definedName>
    <definedName name="Param1">[7]MonteCarlo!#REF!</definedName>
    <definedName name="Param2">#REF!</definedName>
    <definedName name="PASSWORD">#REF!</definedName>
    <definedName name="PayDateCell">#REF!</definedName>
    <definedName name="PayFrac">#REF!</definedName>
    <definedName name="PayFreq">#REF!</definedName>
    <definedName name="Payoff">[2]CDOPricer!$K$14</definedName>
    <definedName name="PayoffRef">#REF!</definedName>
    <definedName name="Payoffs">OFFSET(#REF!,0,0,#REF!,1)</definedName>
    <definedName name="PayRec">#REF!</definedName>
    <definedName name="Percentile">[5]CoherentRiskMeasuresExample!$I$9</definedName>
    <definedName name="PercPriceImpact">#REF!</definedName>
    <definedName name="PFE" localSheetId="0">Spreadsheet14.1!#REF!</definedName>
    <definedName name="PFE">#REF!</definedName>
    <definedName name="Points">[8]SimpleIntegration!$C$4</definedName>
    <definedName name="PortExpLoss">#REF!</definedName>
    <definedName name="PortfolioMTM">[3]CollateralMarginCall!$C$6</definedName>
    <definedName name="Positions">#REF!</definedName>
    <definedName name="PostInterval">[3]CollateralMarginCall!$G$7</definedName>
    <definedName name="PreferredEquity">#REF!</definedName>
    <definedName name="Prem1">#REF!</definedName>
    <definedName name="Prem2">#REF!</definedName>
    <definedName name="PremComp">#REF!</definedName>
    <definedName name="Premium">#REF!</definedName>
    <definedName name="PremiumDateCell">#REF!</definedName>
    <definedName name="PremiumModel">#REF!</definedName>
    <definedName name="PremiumPaid">#REF!</definedName>
    <definedName name="PremiumPaid2">#REF!</definedName>
    <definedName name="PremiumStart">#REF!</definedName>
    <definedName name="PremLeg2">#REF!</definedName>
    <definedName name="Price">[6]YieldExample!$C$2</definedName>
    <definedName name="PrincingError">#REF!</definedName>
    <definedName name="Prob">[5]BinomialVsNormal!$C$6</definedName>
    <definedName name="ProductType">#REF!</definedName>
    <definedName name="PVDef">#REF!</definedName>
    <definedName name="PVDef2">#REF!</definedName>
    <definedName name="PVPrem">#REF!</definedName>
    <definedName name="PVPrem2">#REF!</definedName>
    <definedName name="Quantile">#REF!</definedName>
    <definedName name="QuantoMkt">#REF!</definedName>
    <definedName name="RandomNumberRange">#REF!</definedName>
    <definedName name="RandomNumbers">#REF!</definedName>
    <definedName name="RanNums">[16]RandomNumbers!$B$4</definedName>
    <definedName name="RanNums2">[16]RandomNumbers!$H$4</definedName>
    <definedName name="rate">'[17]Class Problems'!$H$39</definedName>
    <definedName name="Rate2">#REF!</definedName>
    <definedName name="Rating">#REF!</definedName>
    <definedName name="Rating_11">#REF!</definedName>
    <definedName name="RatingT1">#REF!</definedName>
    <definedName name="RatingT2">#REF!</definedName>
    <definedName name="RatingT3">#REF!</definedName>
    <definedName name="RatingTable">#REF!</definedName>
    <definedName name="RBasis">#REF!</definedName>
    <definedName name="RBondStrike">#REF!</definedName>
    <definedName name="RCalibWeight">#REF!</definedName>
    <definedName name="Rec">#REF!</definedName>
    <definedName name="RecCntrpty">[1]Spreadsheet8.4!$C$14</definedName>
    <definedName name="RecFrac">#REF!</definedName>
    <definedName name="RecFreq">#REF!</definedName>
    <definedName name="RecInstitution">[1]Spreadsheet8.4!$C$15</definedName>
    <definedName name="Recovery">#REF!</definedName>
    <definedName name="Recovery_Pricing">#REF!</definedName>
    <definedName name="Recovery_Stripping">#REF!</definedName>
    <definedName name="Recovery2">#REF!</definedName>
    <definedName name="RecoveryPercent">[10]Merton!$C$24</definedName>
    <definedName name="RecoveryR">#REF!</definedName>
    <definedName name="RecoveryRate">[2]BasketMC!$C$11</definedName>
    <definedName name="recovrate">#REF!</definedName>
    <definedName name="RecovRate_11">#REF!</definedName>
    <definedName name="RecPayCell">#REF!</definedName>
    <definedName name="RecRate">[2]SimpleSpreadCDSPricer!$C$14</definedName>
    <definedName name="Redemption">'[6]Bond Price with Excel'!$B$58</definedName>
    <definedName name="ref_currency">#REF!</definedName>
    <definedName name="RefDefProb">[3]CDSCntrptyRisk!$C$13</definedName>
    <definedName name="RefRate">#REF!</definedName>
    <definedName name="RefRateCell">#REF!</definedName>
    <definedName name="RefRateChoiceCell">#REF!</definedName>
    <definedName name="RefRec">#REF!</definedName>
    <definedName name="Region">#REF!</definedName>
    <definedName name="repoCurve">#REF!</definedName>
    <definedName name="ReqCorrMat">#REF!</definedName>
    <definedName name="RescaleEL">#REF!</definedName>
    <definedName name="RescaleRatio">#REF!</definedName>
    <definedName name="Reserve">#REF!</definedName>
    <definedName name="result_11">#REF!</definedName>
    <definedName name="Result1">[3]CVA!$J$6</definedName>
    <definedName name="Result2">[3]CVA!$K$6</definedName>
    <definedName name="Results">#REF!</definedName>
    <definedName name="RetPV">#REF!</definedName>
    <definedName name="RetPV2">#REF!</definedName>
    <definedName name="Return">#REF!</definedName>
    <definedName name="RExerFrontierBounds">OFFSET([0]!ExerRatesBoundsTopCell,0,0,[0]!NumExercises,1)</definedName>
    <definedName name="RFwdVols">OFFSET([0]!FwdVolRangeTopCell,0,0,[0]!NumExercises,[0]!NumExercises)</definedName>
    <definedName name="rho">#REF!</definedName>
    <definedName name="Rhos">#REF!</definedName>
    <definedName name="RhoTerm">#REF!</definedName>
    <definedName name="RISKY_MARKET">#REF!</definedName>
    <definedName name="RiskyAnnuity">[2]SimpleSpreadCDSPricer!$C$19</definedName>
    <definedName name="RiskyInsDef">#REF!</definedName>
    <definedName name="RiskyInsParRate">#REF!</definedName>
    <definedName name="RiskyInsPrem">#REF!</definedName>
    <definedName name="RiskyInsPV">#REF!</definedName>
    <definedName name="RiskyLevel">#REF!</definedName>
    <definedName name="RiskyLevels">#REF!</definedName>
    <definedName name="RiskyMarket">#REF!</definedName>
    <definedName name="RL">#REF!</definedName>
    <definedName name="RLBaseTranche1">#REF!</definedName>
    <definedName name="RLBaseTranche2">#REF!</definedName>
    <definedName name="RLevel">[11]BlackModel!$D$10</definedName>
    <definedName name="RLevel2">#REF!</definedName>
    <definedName name="Rounding">[3]CollateralMarginCall!$C$11</definedName>
    <definedName name="Rounding2">#REF!</definedName>
    <definedName name="sA">[6]MeanVariance!$O$17</definedName>
    <definedName name="sB">[6]MeanVariance!$O$18</definedName>
    <definedName name="sC">[6]MeanVariance!$O$19</definedName>
    <definedName name="ScenarioOutput">#REF!</definedName>
    <definedName name="Scenarios">#REF!</definedName>
    <definedName name="sD">[6]MeanVariance!$O$20</definedName>
    <definedName name="secondcurrency">#REF!</definedName>
    <definedName name="Seed">[3]MonteCarlo!$C$9</definedName>
    <definedName name="Seed2">[3]CollateralMarginCall!$G$8</definedName>
    <definedName name="SET_DATE">#REF!</definedName>
    <definedName name="SettleDate">'[6]Bond Price with Excel'!$B$14</definedName>
    <definedName name="SharesOutstanding">#REF!</definedName>
    <definedName name="ShiftAmount">#REF!</definedName>
    <definedName name="ShowPath">#REF!</definedName>
    <definedName name="ShowPaths">[4]TreePricer!$C$11</definedName>
    <definedName name="Sigma" localSheetId="0">Spreadsheet14.1!$D$10</definedName>
    <definedName name="Sigma">#REF!</definedName>
    <definedName name="sigma1">#REF!</definedName>
    <definedName name="sigma2">#REF!</definedName>
    <definedName name="Sigma3">#REF!</definedName>
    <definedName name="SigmaVector">[6]MeanVariance!$E$3:$E$6</definedName>
    <definedName name="SigmaVolume">#REF!</definedName>
    <definedName name="SimCount">[2]CDOPricer!$K$11</definedName>
    <definedName name="Sims">[9]MonteCarlo!$F$4</definedName>
    <definedName name="SimulationResults">[4]HedgingSimulation!$R$4</definedName>
    <definedName name="Simulations">#REF!</definedName>
    <definedName name="SizeCouponSchedule">#REF!</definedName>
    <definedName name="SOURCE">#REF!</definedName>
    <definedName name="SourceCell">#REF!</definedName>
    <definedName name="SplinePointsa">#REF!</definedName>
    <definedName name="Spot">[1]Spreadsheet8.2!$C$10</definedName>
    <definedName name="SprdInstitution">[1]Spreadsheet8.4!$C$13</definedName>
    <definedName name="Spread">#REF!</definedName>
    <definedName name="SpreadAgent">[7]CVA!#REF!</definedName>
    <definedName name="SpreadCntrpty" localSheetId="0">Spreadsheet14.1!#REF!</definedName>
    <definedName name="SpreadCntrpty">[1]Spreadsheet8.4!$C$12</definedName>
    <definedName name="SpreadInstitution">Spreadsheet14.1!#REF!</definedName>
    <definedName name="SpreadLowerTranche">#REF!</definedName>
    <definedName name="SpreadMulti">#REF!</definedName>
    <definedName name="SpreadRef">[3]CDSCntrptyRisk!$C$7</definedName>
    <definedName name="SpreadScenario">#REF!</definedName>
    <definedName name="SpreadSys">[7]CVA!#REF!</definedName>
    <definedName name="SpreadUpperTranche">#REF!</definedName>
    <definedName name="SQrtTerm">#REF!</definedName>
    <definedName name="Sstar">[10]CreditGrades!$C$6</definedName>
    <definedName name="start_date">#REF!</definedName>
    <definedName name="StartCopyCell">#REF!</definedName>
    <definedName name="StartCouponSchedule">#REF!</definedName>
    <definedName name="Starting_Point">#REF!</definedName>
    <definedName name="STBorrowings">#REF!</definedName>
    <definedName name="StdDev">#REF!</definedName>
    <definedName name="StdDevExposure">[3]Netting!$D$9</definedName>
    <definedName name="StdExposures">[3]Portfolio!$F$8</definedName>
    <definedName name="Steps">[9]MonteCarlo!$F$3</definedName>
    <definedName name="StepSize">#REF!</definedName>
    <definedName name="StepsPerHedge">#REF!</definedName>
    <definedName name="Stock">[5]OptionPricer!$C$7</definedName>
    <definedName name="StockData">[4]UnderlyingValueTree!$A$1</definedName>
    <definedName name="StockPrice">#REF!</definedName>
    <definedName name="StockVol">[4]CreditGrades!$C$9</definedName>
    <definedName name="Strike">[1]Spreadsheet8.2!$C$11</definedName>
    <definedName name="StrikeMC">[9]MonteCarlo!$C$4</definedName>
    <definedName name="SttDev">#REF!</definedName>
    <definedName name="Study_Period">#REF!</definedName>
    <definedName name="SurvProb">[18]BlackModel!#REF!</definedName>
    <definedName name="SVol">[10]CreditGrades!$C$9</definedName>
    <definedName name="SwapChoices">#REF!</definedName>
    <definedName name="SwapChoices3">#REF!</definedName>
    <definedName name="SwapPayments">#REF!</definedName>
    <definedName name="SwapRate">#REF!</definedName>
    <definedName name="SwapRateVol">#REF!</definedName>
    <definedName name="SwapType">#REF!</definedName>
    <definedName name="TargetReturn">[6]MeanVariance!$J$18</definedName>
    <definedName name="TargetSpread">#REF!</definedName>
    <definedName name="TargSpread">#REF!</definedName>
    <definedName name="Tau">#REF!</definedName>
    <definedName name="TENOR">#REF!</definedName>
    <definedName name="Tenors">#REF!</definedName>
    <definedName name="TenorToShift">#REF!</definedName>
    <definedName name="TenYearFactor">#REF!</definedName>
    <definedName name="term">#REF!</definedName>
    <definedName name="ThisDefLeg">[2]CDOPricer!$G$11</definedName>
    <definedName name="ThisMaturity">#REF!</definedName>
    <definedName name="ThisPremLeg">[2]CDOPricer!$G$12</definedName>
    <definedName name="Threshold">[1]Spreadsheet8.2!$F$14</definedName>
    <definedName name="Threshold1">#REF!</definedName>
    <definedName name="Threshold2">[3]CollateralMarginCall!$D$8</definedName>
    <definedName name="Threshold3">#REF!</definedName>
    <definedName name="Threshold4">#REF!</definedName>
    <definedName name="Threshold5">#REF!</definedName>
    <definedName name="ThresholdInput">#REF!</definedName>
    <definedName name="Thresholds">[3]Portfolio!$D$8</definedName>
    <definedName name="Ticker">#REF!</definedName>
    <definedName name="tier_one_ratio">#REF!</definedName>
    <definedName name="Time">#REF!</definedName>
    <definedName name="Time2">#REF!</definedName>
    <definedName name="TimeHorizon">#REF!</definedName>
    <definedName name="TimeIntPoints">#REF!</definedName>
    <definedName name="timestep">[5]HedgingSimulation!$G$9</definedName>
    <definedName name="tmat">#REF!</definedName>
    <definedName name="tmat2">#REF!</definedName>
    <definedName name="tmat3">#REF!</definedName>
    <definedName name="tmat4">#REF!</definedName>
    <definedName name="TMTopLeft">#REF!</definedName>
    <definedName name="TODAY">#REF!</definedName>
    <definedName name="Total_Facilities">#REF!</definedName>
    <definedName name="TotalCommonEquity">#REF!</definedName>
    <definedName name="TotalExposure">[3]CollateralMarginCall!$C$12</definedName>
    <definedName name="TotalMargEPE">[3]EPEAllocation!$C$23</definedName>
    <definedName name="TotalNot">#REF!</definedName>
    <definedName name="TotalPnL">[4]HedgingSimulation!$L$10</definedName>
    <definedName name="TotalPV">#REF!</definedName>
    <definedName name="TotalRequiredCollateralisation2">#REF!</definedName>
    <definedName name="TotalRequiredCollaterlisation">#REF!</definedName>
    <definedName name="TotIssCurveRange">#REF!</definedName>
    <definedName name="TotZeroCurveRange">#REF!</definedName>
    <definedName name="TrancheDefLeg">#REF!</definedName>
    <definedName name="TrancheEL">#REF!</definedName>
    <definedName name="TrancheNot">#REF!</definedName>
    <definedName name="TrancheNotional">#REF!</definedName>
    <definedName name="TranchePremiums">#REF!</definedName>
    <definedName name="TranchePremLeg">#REF!</definedName>
    <definedName name="TrancheRL">#REF!</definedName>
    <definedName name="transaction_notional_Amont">#REF!</definedName>
    <definedName name="Transition_Matrix">#REF!</definedName>
    <definedName name="TreeStep">#REF!</definedName>
    <definedName name="type">#REF!</definedName>
    <definedName name="typeasset">#REF!</definedName>
    <definedName name="TypeChoices">#REF!</definedName>
    <definedName name="typeIndex">#REF!</definedName>
    <definedName name="Typeofswap">#REF!</definedName>
    <definedName name="U1CMT">#REF!</definedName>
    <definedName name="Uncertainty_of_Barrier">#REF!</definedName>
    <definedName name="UnitVector">[6]MeanVariance!$L$3:$L$6</definedName>
    <definedName name="Unwind">#REF!</definedName>
    <definedName name="UnwindCost">#REF!</definedName>
    <definedName name="Upper">[8]SimpleIntegration!$C$3</definedName>
    <definedName name="UpperBaseTrancheAttach">#REF!</definedName>
    <definedName name="UpperTrancheEURCorrel">#REF!</definedName>
    <definedName name="UpperTrancheUSCorrel">#REF!</definedName>
    <definedName name="UseApprox">[2]ImpliedDefProb!$C$14</definedName>
    <definedName name="UseCouponSchedule">#REF!</definedName>
    <definedName name="UseMigrationLoss">#REF!</definedName>
    <definedName name="USExpLoss">#REF!</definedName>
    <definedName name="Val1A">[7]CVA!#REF!</definedName>
    <definedName name="Val2A">[3]CVA!$I$4</definedName>
    <definedName name="Val3A">[3]CVA!$I$5</definedName>
    <definedName name="ValueDate">#REF!</definedName>
    <definedName name="VaR">#REF!</definedName>
    <definedName name="Variables">#REF!</definedName>
    <definedName name="Variance">#REF!</definedName>
    <definedName name="VarianceBarrier">#REF!</definedName>
    <definedName name="vnot">'[17]Class Problems'!$G$39</definedName>
    <definedName name="Vol">[1]Spreadsheet8.2!$C$12</definedName>
    <definedName name="Volatilities">#REF!</definedName>
    <definedName name="Volatility">#REF!</definedName>
    <definedName name="VolatilityOfPosition">#REF!</definedName>
    <definedName name="VolCollateral">#REF!</definedName>
    <definedName name="volCurve">#REF!</definedName>
    <definedName name="volCurve2">#REF!</definedName>
    <definedName name="VolExposure">#REF!</definedName>
    <definedName name="VolMC">[9]MonteCarlo!$C$7</definedName>
    <definedName name="VolSqrtDt">[9]MonteCarlo!$F$7</definedName>
    <definedName name="Volume">#REF!</definedName>
    <definedName name="VolumeToLiquidate">#REF!</definedName>
    <definedName name="WADP">#REF!</definedName>
    <definedName name="WeBuyFrom">#REF!</definedName>
    <definedName name="WeightEUR">#REF!</definedName>
    <definedName name="Weights">#REF!</definedName>
    <definedName name="WeightVector">[6]MeanVariance!$C$3:$C$6</definedName>
    <definedName name="WeightVector1">[6]MeanVariance!$G$18:$G$21</definedName>
    <definedName name="WeightVector2">[6]MeanVariance!$K$18:$K$21</definedName>
    <definedName name="WestMarket">#REF!</definedName>
    <definedName name="Workbook">#REF!</definedName>
    <definedName name="Worksheet_List">#REF!</definedName>
    <definedName name="X2OverS">[5]OptionPricer!$C$21</definedName>
    <definedName name="xx">#REF!</definedName>
    <definedName name="YearToMaturity">'[6]Bond Price with Excel'!$B$18</definedName>
    <definedName name="Yield">'[6]Bond Price with Excel'!$B$13</definedName>
    <definedName name="YieldCurveId">#REF!</definedName>
    <definedName name="YieldCurveName">#REF!</definedName>
    <definedName name="zeroCurve">#REF!</definedName>
    <definedName name="ZeroCurveRange">OFFSET(#REF!,1,0,#REF!,1)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D23" i="7" l="1"/>
  <c r="D22" i="7"/>
  <c r="D21" i="7"/>
  <c r="D20" i="7"/>
  <c r="C23" i="7"/>
  <c r="C21" i="7"/>
  <c r="C20" i="7"/>
  <c r="C22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4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E27" i="7" l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75" i="7" s="1"/>
  <c r="E76" i="7" s="1"/>
  <c r="E77" i="7" s="1"/>
  <c r="E78" i="7" s="1"/>
  <c r="E79" i="7" s="1"/>
  <c r="E80" i="7" s="1"/>
  <c r="E81" i="7" s="1"/>
  <c r="E82" i="7" s="1"/>
  <c r="E83" i="7" s="1"/>
  <c r="E84" i="7" s="1"/>
  <c r="E85" i="7" s="1"/>
  <c r="E86" i="7" s="1"/>
  <c r="E87" i="7" s="1"/>
  <c r="E88" i="7" s="1"/>
  <c r="E89" i="7" s="1"/>
  <c r="E90" i="7" s="1"/>
  <c r="E91" i="7" s="1"/>
  <c r="E92" i="7" s="1"/>
  <c r="E93" i="7" s="1"/>
  <c r="E94" i="7" s="1"/>
  <c r="E95" i="7" s="1"/>
  <c r="E96" i="7" s="1"/>
  <c r="E97" i="7" s="1"/>
  <c r="E98" i="7" s="1"/>
  <c r="E99" i="7" s="1"/>
  <c r="E100" i="7" s="1"/>
  <c r="E101" i="7" s="1"/>
  <c r="E102" i="7" s="1"/>
  <c r="E103" i="7" s="1"/>
  <c r="E104" i="7" s="1"/>
  <c r="E105" i="7" s="1"/>
  <c r="E106" i="7" s="1"/>
  <c r="E107" i="7" s="1"/>
  <c r="E108" i="7" s="1"/>
  <c r="E109" i="7" s="1"/>
  <c r="E110" i="7" s="1"/>
  <c r="E111" i="7" s="1"/>
  <c r="E112" i="7" s="1"/>
  <c r="E113" i="7" s="1"/>
  <c r="E114" i="7" s="1"/>
  <c r="E115" i="7" s="1"/>
  <c r="E116" i="7" s="1"/>
  <c r="E117" i="7" s="1"/>
  <c r="E118" i="7" s="1"/>
  <c r="E119" i="7" s="1"/>
  <c r="E120" i="7" s="1"/>
  <c r="E121" i="7" s="1"/>
  <c r="E122" i="7" s="1"/>
  <c r="E123" i="7" s="1"/>
  <c r="E124" i="7" s="1"/>
  <c r="E125" i="7" s="1"/>
  <c r="E126" i="7" s="1"/>
  <c r="E127" i="7" s="1"/>
  <c r="E128" i="7" s="1"/>
  <c r="E129" i="7" s="1"/>
  <c r="E130" i="7" s="1"/>
  <c r="E131" i="7" s="1"/>
  <c r="E132" i="7" s="1"/>
  <c r="E133" i="7" s="1"/>
  <c r="E134" i="7" s="1"/>
  <c r="E135" i="7" s="1"/>
  <c r="E136" i="7" s="1"/>
  <c r="E137" i="7" s="1"/>
  <c r="E138" i="7" s="1"/>
  <c r="E139" i="7" s="1"/>
  <c r="E140" i="7" s="1"/>
  <c r="E141" i="7" s="1"/>
  <c r="E142" i="7" s="1"/>
  <c r="E143" i="7" s="1"/>
  <c r="E144" i="7" s="1"/>
  <c r="E145" i="7" s="1"/>
  <c r="E146" i="7" s="1"/>
  <c r="E147" i="7" s="1"/>
  <c r="E148" i="7" s="1"/>
  <c r="E149" i="7" s="1"/>
  <c r="E150" i="7" s="1"/>
  <c r="E151" i="7" s="1"/>
  <c r="E152" i="7" s="1"/>
  <c r="E153" i="7" s="1"/>
  <c r="E154" i="7" s="1"/>
  <c r="E155" i="7" s="1"/>
  <c r="E156" i="7" s="1"/>
  <c r="E157" i="7" s="1"/>
  <c r="E158" i="7" s="1"/>
  <c r="E159" i="7" s="1"/>
  <c r="E160" i="7" s="1"/>
  <c r="E161" i="7" s="1"/>
  <c r="E162" i="7" s="1"/>
  <c r="E163" i="7" s="1"/>
  <c r="E164" i="7" s="1"/>
  <c r="E165" i="7" s="1"/>
  <c r="E166" i="7" s="1"/>
  <c r="E167" i="7" s="1"/>
  <c r="E168" i="7" s="1"/>
  <c r="E169" i="7" s="1"/>
  <c r="E170" i="7" s="1"/>
  <c r="E171" i="7" s="1"/>
  <c r="E172" i="7" s="1"/>
  <c r="E173" i="7" s="1"/>
  <c r="E174" i="7" s="1"/>
  <c r="E175" i="7" s="1"/>
  <c r="E176" i="7" s="1"/>
  <c r="E177" i="7" s="1"/>
  <c r="E178" i="7" s="1"/>
  <c r="E179" i="7" s="1"/>
  <c r="E180" i="7" s="1"/>
  <c r="E181" i="7" s="1"/>
  <c r="E182" i="7" s="1"/>
  <c r="E183" i="7" s="1"/>
  <c r="E184" i="7" s="1"/>
  <c r="E185" i="7" s="1"/>
  <c r="E186" i="7" s="1"/>
  <c r="E187" i="7" s="1"/>
  <c r="E188" i="7" s="1"/>
  <c r="E189" i="7" s="1"/>
  <c r="E190" i="7" s="1"/>
  <c r="E191" i="7" s="1"/>
  <c r="E192" i="7" s="1"/>
  <c r="E193" i="7" s="1"/>
  <c r="E194" i="7" s="1"/>
  <c r="E195" i="7" s="1"/>
  <c r="E196" i="7" s="1"/>
  <c r="E197" i="7" s="1"/>
  <c r="E198" i="7" s="1"/>
  <c r="E199" i="7" s="1"/>
  <c r="E200" i="7" s="1"/>
  <c r="E201" i="7" s="1"/>
  <c r="E202" i="7" s="1"/>
  <c r="E203" i="7" s="1"/>
  <c r="E204" i="7" s="1"/>
  <c r="E205" i="7" s="1"/>
  <c r="E206" i="7" s="1"/>
  <c r="E207" i="7" s="1"/>
  <c r="E208" i="7" s="1"/>
  <c r="E209" i="7" s="1"/>
  <c r="C27" i="7"/>
  <c r="C28" i="7" l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1" i="7" s="1"/>
  <c r="C152" i="7" s="1"/>
  <c r="C153" i="7" s="1"/>
  <c r="C154" i="7" s="1"/>
  <c r="C155" i="7" s="1"/>
  <c r="C156" i="7" s="1"/>
  <c r="C157" i="7" s="1"/>
  <c r="C158" i="7" s="1"/>
  <c r="C159" i="7" s="1"/>
  <c r="C160" i="7" s="1"/>
  <c r="C161" i="7" s="1"/>
  <c r="C162" i="7" s="1"/>
  <c r="C163" i="7" s="1"/>
  <c r="C164" i="7" s="1"/>
  <c r="C165" i="7" s="1"/>
  <c r="C166" i="7" s="1"/>
  <c r="C167" i="7" s="1"/>
  <c r="C168" i="7" s="1"/>
  <c r="C169" i="7" s="1"/>
  <c r="C170" i="7" s="1"/>
  <c r="C171" i="7" s="1"/>
  <c r="C172" i="7" s="1"/>
  <c r="C173" i="7" s="1"/>
  <c r="C174" i="7" s="1"/>
  <c r="C175" i="7" s="1"/>
  <c r="C176" i="7" s="1"/>
  <c r="C177" i="7" s="1"/>
  <c r="C178" i="7" s="1"/>
  <c r="C179" i="7" s="1"/>
  <c r="C180" i="7" s="1"/>
  <c r="C181" i="7" s="1"/>
  <c r="C182" i="7" s="1"/>
  <c r="C183" i="7" s="1"/>
  <c r="C184" i="7" s="1"/>
  <c r="C185" i="7" s="1"/>
  <c r="C186" i="7" s="1"/>
  <c r="C187" i="7" s="1"/>
  <c r="C188" i="7" s="1"/>
  <c r="C189" i="7" s="1"/>
  <c r="C190" i="7" s="1"/>
  <c r="C191" i="7" s="1"/>
  <c r="C192" i="7" s="1"/>
  <c r="C193" i="7" s="1"/>
  <c r="C194" i="7" s="1"/>
  <c r="C195" i="7" s="1"/>
  <c r="C196" i="7" s="1"/>
  <c r="C197" i="7" s="1"/>
  <c r="C198" i="7" s="1"/>
  <c r="C199" i="7" s="1"/>
  <c r="C200" i="7" s="1"/>
  <c r="C201" i="7" s="1"/>
  <c r="C202" i="7" s="1"/>
  <c r="C203" i="7" s="1"/>
  <c r="C204" i="7" s="1"/>
  <c r="C205" i="7" s="1"/>
  <c r="C206" i="7" s="1"/>
  <c r="C207" i="7" s="1"/>
  <c r="C208" i="7" s="1"/>
  <c r="C209" i="7" s="1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F27" i="7" l="1"/>
  <c r="F28" i="7" l="1"/>
  <c r="D27" i="7"/>
  <c r="F29" i="7" l="1"/>
  <c r="D28" i="7"/>
  <c r="F30" i="7" l="1"/>
  <c r="D29" i="7"/>
  <c r="D30" i="7"/>
  <c r="D31" i="7" l="1"/>
  <c r="F31" i="7"/>
  <c r="F32" i="7" l="1"/>
  <c r="D32" i="7"/>
  <c r="F33" i="7" l="1"/>
  <c r="D33" i="7"/>
  <c r="F34" i="7" l="1"/>
  <c r="D34" i="7"/>
  <c r="F35" i="7" l="1"/>
  <c r="D35" i="7"/>
  <c r="F36" i="7" l="1"/>
  <c r="D36" i="7"/>
  <c r="F37" i="7" l="1"/>
  <c r="D37" i="7"/>
  <c r="F38" i="7" l="1"/>
  <c r="D38" i="7"/>
  <c r="F39" i="7" l="1"/>
  <c r="D39" i="7"/>
  <c r="F40" i="7" l="1"/>
  <c r="D40" i="7"/>
  <c r="F41" i="7" l="1"/>
  <c r="D41" i="7"/>
  <c r="F42" i="7" l="1"/>
  <c r="D42" i="7"/>
  <c r="F43" i="7" l="1"/>
  <c r="D43" i="7"/>
  <c r="F44" i="7" l="1"/>
  <c r="D44" i="7"/>
  <c r="F45" i="7" l="1"/>
  <c r="D45" i="7"/>
  <c r="F46" i="7" l="1"/>
  <c r="D46" i="7"/>
  <c r="F47" i="7" l="1"/>
  <c r="D47" i="7"/>
  <c r="F48" i="7" l="1"/>
  <c r="D48" i="7"/>
  <c r="F49" i="7" l="1"/>
  <c r="D49" i="7"/>
  <c r="F50" i="7" l="1"/>
  <c r="D50" i="7"/>
  <c r="F51" i="7" l="1"/>
  <c r="D51" i="7"/>
  <c r="F52" i="7" l="1"/>
  <c r="D52" i="7"/>
  <c r="F53" i="7" l="1"/>
  <c r="D53" i="7"/>
  <c r="F54" i="7" l="1"/>
  <c r="D54" i="7"/>
  <c r="F55" i="7" l="1"/>
  <c r="D55" i="7"/>
  <c r="F56" i="7" l="1"/>
  <c r="D56" i="7"/>
  <c r="F57" i="7" l="1"/>
  <c r="D57" i="7"/>
  <c r="F58" i="7" l="1"/>
  <c r="D58" i="7"/>
  <c r="F59" i="7" l="1"/>
  <c r="D59" i="7"/>
  <c r="F60" i="7" l="1"/>
  <c r="D60" i="7"/>
  <c r="F61" i="7" l="1"/>
  <c r="D61" i="7"/>
  <c r="F62" i="7" l="1"/>
  <c r="D62" i="7"/>
  <c r="F63" i="7" l="1"/>
  <c r="D63" i="7"/>
  <c r="F64" i="7" l="1"/>
  <c r="D64" i="7"/>
  <c r="F65" i="7" l="1"/>
  <c r="D65" i="7"/>
  <c r="F66" i="7" l="1"/>
  <c r="D66" i="7"/>
  <c r="F67" i="7" l="1"/>
  <c r="D67" i="7"/>
  <c r="F68" i="7" l="1"/>
  <c r="D68" i="7"/>
  <c r="F69" i="7" l="1"/>
  <c r="D69" i="7"/>
  <c r="F70" i="7" l="1"/>
  <c r="D70" i="7"/>
  <c r="F71" i="7" l="1"/>
  <c r="D71" i="7"/>
  <c r="F72" i="7" l="1"/>
  <c r="D72" i="7"/>
  <c r="F73" i="7" l="1"/>
  <c r="D73" i="7"/>
  <c r="F74" i="7" l="1"/>
  <c r="D74" i="7"/>
  <c r="F75" i="7" l="1"/>
  <c r="D75" i="7"/>
  <c r="F76" i="7" l="1"/>
  <c r="D76" i="7"/>
  <c r="F77" i="7" l="1"/>
  <c r="D77" i="7"/>
  <c r="F78" i="7" l="1"/>
  <c r="D78" i="7"/>
  <c r="F79" i="7" l="1"/>
  <c r="D79" i="7"/>
  <c r="F80" i="7" l="1"/>
  <c r="D80" i="7"/>
  <c r="F81" i="7" l="1"/>
  <c r="D81" i="7"/>
  <c r="F82" i="7" l="1"/>
  <c r="D82" i="7"/>
  <c r="F83" i="7" l="1"/>
  <c r="D83" i="7"/>
  <c r="F84" i="7" l="1"/>
  <c r="D84" i="7"/>
  <c r="F85" i="7" l="1"/>
  <c r="D85" i="7"/>
  <c r="F86" i="7" l="1"/>
  <c r="D86" i="7"/>
  <c r="F87" i="7" l="1"/>
  <c r="D87" i="7"/>
  <c r="F88" i="7" l="1"/>
  <c r="D88" i="7"/>
  <c r="F89" i="7" l="1"/>
  <c r="D89" i="7"/>
  <c r="F90" i="7" l="1"/>
  <c r="D90" i="7"/>
  <c r="F91" i="7" l="1"/>
  <c r="D91" i="7"/>
  <c r="F92" i="7" l="1"/>
  <c r="D92" i="7"/>
  <c r="F93" i="7" l="1"/>
  <c r="D93" i="7"/>
  <c r="F94" i="7" l="1"/>
  <c r="D94" i="7"/>
  <c r="F95" i="7" l="1"/>
  <c r="D95" i="7"/>
  <c r="F96" i="7" l="1"/>
  <c r="D96" i="7"/>
  <c r="F97" i="7" l="1"/>
  <c r="D97" i="7"/>
  <c r="F98" i="7" l="1"/>
  <c r="D98" i="7"/>
  <c r="F99" i="7" l="1"/>
  <c r="D99" i="7"/>
  <c r="F100" i="7" l="1"/>
  <c r="D100" i="7"/>
  <c r="F101" i="7" l="1"/>
  <c r="D101" i="7"/>
  <c r="F102" i="7" l="1"/>
  <c r="D102" i="7"/>
  <c r="F103" i="7" l="1"/>
  <c r="D103" i="7"/>
  <c r="F104" i="7" l="1"/>
  <c r="D104" i="7"/>
  <c r="F105" i="7" l="1"/>
  <c r="D105" i="7"/>
  <c r="F106" i="7" l="1"/>
  <c r="D106" i="7"/>
  <c r="F107" i="7" l="1"/>
  <c r="D107" i="7"/>
  <c r="F108" i="7" l="1"/>
  <c r="D108" i="7"/>
  <c r="F109" i="7" l="1"/>
  <c r="D109" i="7"/>
  <c r="F110" i="7" l="1"/>
  <c r="D110" i="7"/>
  <c r="F111" i="7" l="1"/>
  <c r="D111" i="7"/>
  <c r="F112" i="7" l="1"/>
  <c r="D112" i="7"/>
  <c r="F113" i="7" l="1"/>
  <c r="D113" i="7"/>
  <c r="F114" i="7" l="1"/>
  <c r="D114" i="7"/>
  <c r="F115" i="7" l="1"/>
  <c r="D115" i="7"/>
  <c r="F116" i="7" l="1"/>
  <c r="D116" i="7"/>
  <c r="F117" i="7" l="1"/>
  <c r="D117" i="7"/>
  <c r="F118" i="7" l="1"/>
  <c r="D118" i="7"/>
  <c r="F119" i="7" l="1"/>
  <c r="D119" i="7"/>
  <c r="F120" i="7" l="1"/>
  <c r="D120" i="7"/>
  <c r="F121" i="7" l="1"/>
  <c r="D121" i="7"/>
  <c r="F122" i="7" l="1"/>
  <c r="D122" i="7"/>
  <c r="F123" i="7" l="1"/>
  <c r="D123" i="7"/>
  <c r="F124" i="7" l="1"/>
  <c r="D124" i="7"/>
  <c r="F125" i="7" l="1"/>
  <c r="D125" i="7"/>
  <c r="F126" i="7" l="1"/>
  <c r="D126" i="7"/>
  <c r="F127" i="7" l="1"/>
  <c r="D127" i="7"/>
  <c r="F128" i="7" l="1"/>
  <c r="D128" i="7"/>
  <c r="F129" i="7" l="1"/>
  <c r="D129" i="7"/>
  <c r="F130" i="7" l="1"/>
  <c r="D130" i="7"/>
  <c r="F131" i="7" l="1"/>
  <c r="D131" i="7"/>
  <c r="F132" i="7" l="1"/>
  <c r="D132" i="7"/>
  <c r="F133" i="7" l="1"/>
  <c r="D133" i="7"/>
  <c r="F134" i="7" l="1"/>
  <c r="D134" i="7"/>
  <c r="F135" i="7" l="1"/>
  <c r="D135" i="7"/>
  <c r="F136" i="7" l="1"/>
  <c r="D136" i="7"/>
  <c r="F137" i="7" l="1"/>
  <c r="D137" i="7"/>
  <c r="F138" i="7" l="1"/>
  <c r="D138" i="7"/>
  <c r="F139" i="7" l="1"/>
  <c r="D139" i="7"/>
  <c r="F140" i="7" l="1"/>
  <c r="D140" i="7"/>
  <c r="F141" i="7" l="1"/>
  <c r="D141" i="7"/>
  <c r="F142" i="7" l="1"/>
  <c r="D142" i="7"/>
  <c r="F143" i="7" l="1"/>
  <c r="D143" i="7"/>
  <c r="F144" i="7" l="1"/>
  <c r="D144" i="7"/>
  <c r="F145" i="7" l="1"/>
  <c r="D145" i="7"/>
  <c r="F146" i="7" l="1"/>
  <c r="D146" i="7"/>
  <c r="F147" i="7" l="1"/>
  <c r="D147" i="7"/>
  <c r="F148" i="7" l="1"/>
  <c r="D148" i="7"/>
  <c r="F149" i="7" l="1"/>
  <c r="D149" i="7"/>
  <c r="F150" i="7" l="1"/>
  <c r="D150" i="7"/>
  <c r="F151" i="7" l="1"/>
  <c r="D151" i="7"/>
  <c r="F152" i="7" l="1"/>
  <c r="D152" i="7"/>
  <c r="F153" i="7" l="1"/>
  <c r="D153" i="7"/>
  <c r="F154" i="7" l="1"/>
  <c r="D154" i="7"/>
  <c r="F155" i="7" l="1"/>
  <c r="D155" i="7"/>
  <c r="F156" i="7" l="1"/>
  <c r="D156" i="7"/>
  <c r="F157" i="7" l="1"/>
  <c r="D157" i="7"/>
  <c r="F158" i="7" l="1"/>
  <c r="D158" i="7"/>
  <c r="F159" i="7" l="1"/>
  <c r="D159" i="7"/>
  <c r="F160" i="7" l="1"/>
  <c r="D160" i="7"/>
  <c r="F161" i="7" l="1"/>
  <c r="D161" i="7"/>
  <c r="F162" i="7" l="1"/>
  <c r="D162" i="7"/>
  <c r="F163" i="7" l="1"/>
  <c r="D163" i="7"/>
  <c r="F164" i="7" l="1"/>
  <c r="D164" i="7"/>
  <c r="F165" i="7" l="1"/>
  <c r="D165" i="7"/>
  <c r="F166" i="7" l="1"/>
  <c r="D166" i="7"/>
  <c r="F167" i="7" l="1"/>
  <c r="D167" i="7"/>
  <c r="F168" i="7" l="1"/>
  <c r="D168" i="7"/>
  <c r="F169" i="7" l="1"/>
  <c r="D169" i="7"/>
  <c r="F170" i="7" l="1"/>
  <c r="D170" i="7"/>
  <c r="F171" i="7" l="1"/>
  <c r="D171" i="7"/>
  <c r="F172" i="7" l="1"/>
  <c r="D172" i="7"/>
  <c r="F173" i="7" l="1"/>
  <c r="D173" i="7"/>
  <c r="F174" i="7" l="1"/>
  <c r="D174" i="7"/>
  <c r="F175" i="7" l="1"/>
  <c r="D175" i="7"/>
  <c r="F176" i="7" l="1"/>
  <c r="D176" i="7"/>
  <c r="F177" i="7" l="1"/>
  <c r="D177" i="7"/>
  <c r="F178" i="7" l="1"/>
  <c r="D178" i="7"/>
  <c r="F179" i="7" l="1"/>
  <c r="D179" i="7"/>
  <c r="F180" i="7" l="1"/>
  <c r="D180" i="7"/>
  <c r="F181" i="7" l="1"/>
  <c r="D181" i="7"/>
  <c r="F182" i="7" l="1"/>
  <c r="D182" i="7"/>
  <c r="F183" i="7" l="1"/>
  <c r="D183" i="7"/>
  <c r="F184" i="7" l="1"/>
  <c r="D184" i="7"/>
  <c r="F185" i="7" l="1"/>
  <c r="D185" i="7"/>
  <c r="F186" i="7" l="1"/>
  <c r="D186" i="7"/>
  <c r="F187" i="7" l="1"/>
  <c r="D187" i="7"/>
  <c r="F188" i="7" l="1"/>
  <c r="D188" i="7"/>
  <c r="F189" i="7" l="1"/>
  <c r="D189" i="7"/>
  <c r="F190" i="7" l="1"/>
  <c r="D190" i="7"/>
  <c r="F191" i="7" l="1"/>
  <c r="D191" i="7"/>
  <c r="F192" i="7" l="1"/>
  <c r="D192" i="7"/>
  <c r="F193" i="7" l="1"/>
  <c r="D193" i="7"/>
  <c r="F194" i="7" l="1"/>
  <c r="D194" i="7"/>
  <c r="F195" i="7" l="1"/>
  <c r="D195" i="7"/>
  <c r="F196" i="7" l="1"/>
  <c r="D196" i="7"/>
  <c r="F197" i="7" l="1"/>
  <c r="D197" i="7"/>
  <c r="F198" i="7" l="1"/>
  <c r="D198" i="7"/>
  <c r="F199" i="7" l="1"/>
  <c r="D199" i="7"/>
  <c r="F200" i="7" l="1"/>
  <c r="D200" i="7"/>
  <c r="F201" i="7" l="1"/>
  <c r="D201" i="7"/>
  <c r="F202" i="7" l="1"/>
  <c r="D202" i="7"/>
  <c r="F203" i="7" l="1"/>
  <c r="D203" i="7"/>
  <c r="F204" i="7" l="1"/>
  <c r="D204" i="7"/>
  <c r="F205" i="7" l="1"/>
  <c r="D205" i="7"/>
  <c r="F206" i="7" l="1"/>
  <c r="D206" i="7"/>
  <c r="F207" i="7" l="1"/>
  <c r="D207" i="7"/>
  <c r="F208" i="7" l="1"/>
  <c r="F209" i="7"/>
  <c r="D208" i="7"/>
  <c r="D209" i="7" l="1"/>
</calcChain>
</file>

<file path=xl/comments1.xml><?xml version="1.0" encoding="utf-8"?>
<comments xmlns="http://schemas.openxmlformats.org/spreadsheetml/2006/main">
  <authors>
    <author>Jon Gregory</author>
    <author>jon</author>
  </authors>
  <commentList>
    <comment ref="G25" authorId="0">
      <text>
        <r>
          <rPr>
            <b/>
            <sz val="8"/>
            <color indexed="81"/>
            <rFont val="Tahoma"/>
            <family val="2"/>
          </rPr>
          <t>Discounting expected exposure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5" authorId="1">
      <text>
        <r>
          <rPr>
            <b/>
            <sz val="9"/>
            <color indexed="81"/>
            <rFont val="Tahoma"/>
            <family val="2"/>
          </rPr>
          <t>discounted negative expected exposure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<sst xmlns="http://schemas.openxmlformats.org/spreadsheetml/2006/main" count="22" uniqueCount="22">
  <si>
    <t>Parameters</t>
  </si>
  <si>
    <t>EE</t>
  </si>
  <si>
    <t>Counterparty Recovery</t>
  </si>
  <si>
    <t>Interest rate</t>
  </si>
  <si>
    <t>NEE</t>
  </si>
  <si>
    <t>Institution Recovery</t>
  </si>
  <si>
    <t>Calculations</t>
  </si>
  <si>
    <t>Conditional</t>
  </si>
  <si>
    <t>Def Prob (C)</t>
  </si>
  <si>
    <t>Survival (I)</t>
  </si>
  <si>
    <t>Survival (C)</t>
  </si>
  <si>
    <t>Def Prob (I)</t>
  </si>
  <si>
    <t>FBA</t>
  </si>
  <si>
    <t>FCA</t>
  </si>
  <si>
    <t>FVA</t>
  </si>
  <si>
    <t>Institution Spread Borrowing</t>
  </si>
  <si>
    <t>Institution Spread Lending</t>
  </si>
  <si>
    <t>Counterparty CDS Spread</t>
  </si>
  <si>
    <t>Institution CDS Spread</t>
  </si>
  <si>
    <t>EFV</t>
  </si>
  <si>
    <t>FVA (symmetric)</t>
  </si>
  <si>
    <t>Unconditional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</si>
</sst>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-* #,##0\ _F_-;\-* #,##0\ _F_-;_-* &quot;-&quot;\ _F_-;_-@_-"/>
    <numFmt numFmtId="165" formatCode="_-* #,##0.00\ _F_-;\-* #,##0.00\ _F_-;_-* &quot;-&quot;??\ _F_-;_-@_-"/>
    <numFmt numFmtId="166" formatCode="_-* #,##0\ &quot;F&quot;_-;\-* #,##0\ &quot;F&quot;_-;_-* &quot;-&quot;\ &quot;F&quot;_-;_-@_-"/>
    <numFmt numFmtId="167" formatCode="_-* #,##0.00\ &quot;F&quot;_-;\-* #,##0.00\ &quot;F&quot;_-;_-* &quot;-&quot;??\ &quot;F&quot;_-;_-@_-"/>
    <numFmt numFmtId="168" formatCode="0.000000%"/>
    <numFmt numFmtId="169" formatCode="#,##0.0;\-#,##0.0"/>
    <numFmt numFmtId="170" formatCode="0.0%"/>
    <numFmt numFmtId="171" formatCode="0.0000"/>
    <numFmt numFmtId="172" formatCode="0.000%"/>
    <numFmt numFmtId="173" formatCode="_-* #,##0_-;\-* #,##0_-;_-* &quot;-&quot;??_-;_-@_-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8.5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MS Sans Serif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0"/>
      <name val="Arial"/>
      <family val="2"/>
    </font>
    <font>
      <b/>
      <sz val="24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darkGray">
        <fgColor indexed="9"/>
        <bgColor indexed="43"/>
      </patternFill>
    </fill>
    <fill>
      <patternFill patternType="mediumGray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1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22" borderId="3" applyNumberFormat="0" applyFont="0" applyBorder="0" applyAlignment="0" applyProtection="0">
      <alignment horizontal="centerContinuous"/>
    </xf>
    <xf numFmtId="0" fontId="9" fillId="23" borderId="4" applyNumberFormat="0" applyBorder="0">
      <alignment horizontal="left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24" borderId="5" applyNumberFormat="0" applyFont="0" applyBorder="0" applyAlignment="0">
      <alignment horizontal="centerContinuous"/>
    </xf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9" applyNumberFormat="0" applyFill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>
      <alignment horizontal="right"/>
    </xf>
    <xf numFmtId="0" fontId="18" fillId="25" borderId="0" applyNumberFormat="0" applyBorder="0" applyAlignment="0" applyProtection="0"/>
    <xf numFmtId="0" fontId="2" fillId="0" borderId="0"/>
    <xf numFmtId="0" fontId="3" fillId="26" borderId="10" applyNumberFormat="0" applyFont="0" applyAlignment="0" applyProtection="0"/>
    <xf numFmtId="0" fontId="19" fillId="20" borderId="11" applyNumberFormat="0" applyAlignment="0" applyProtection="0"/>
    <xf numFmtId="9" fontId="2" fillId="0" borderId="0" applyFont="0" applyFill="0" applyBorder="0" applyAlignment="0" applyProtection="0"/>
    <xf numFmtId="0" fontId="20" fillId="27" borderId="12">
      <alignment horizontal="center"/>
    </xf>
    <xf numFmtId="0" fontId="2" fillId="0" borderId="0">
      <alignment horizontal="left" wrapText="1"/>
    </xf>
    <xf numFmtId="0" fontId="21" fillId="0" borderId="0">
      <alignment horizontal="center"/>
    </xf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28" borderId="0">
      <alignment horizontal="right"/>
    </xf>
    <xf numFmtId="169" fontId="2" fillId="0" borderId="0">
      <alignment horizontal="center"/>
    </xf>
    <xf numFmtId="0" fontId="30" fillId="0" borderId="0"/>
    <xf numFmtId="0" fontId="1" fillId="0" borderId="0"/>
    <xf numFmtId="0" fontId="33" fillId="0" borderId="0" applyNumberFormat="0" applyFill="0" applyBorder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6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37" fillId="29" borderId="0" applyNumberFormat="0" applyBorder="0" applyAlignment="0" applyProtection="0"/>
    <xf numFmtId="0" fontId="38" fillId="30" borderId="0" applyNumberFormat="0" applyBorder="0" applyAlignment="0" applyProtection="0"/>
    <xf numFmtId="0" fontId="39" fillId="31" borderId="0" applyNumberFormat="0" applyBorder="0" applyAlignment="0" applyProtection="0"/>
    <xf numFmtId="0" fontId="40" fillId="32" borderId="34" applyNumberFormat="0" applyAlignment="0" applyProtection="0"/>
    <xf numFmtId="0" fontId="41" fillId="33" borderId="35" applyNumberFormat="0" applyAlignment="0" applyProtection="0"/>
    <xf numFmtId="0" fontId="42" fillId="33" borderId="34" applyNumberFormat="0" applyAlignment="0" applyProtection="0"/>
    <xf numFmtId="0" fontId="43" fillId="0" borderId="36" applyNumberFormat="0" applyFill="0" applyAlignment="0" applyProtection="0"/>
    <xf numFmtId="0" fontId="44" fillId="34" borderId="37" applyNumberFormat="0" applyAlignment="0" applyProtection="0"/>
    <xf numFmtId="0" fontId="45" fillId="0" borderId="0" applyNumberFormat="0" applyFill="0" applyBorder="0" applyAlignment="0" applyProtection="0"/>
    <xf numFmtId="0" fontId="1" fillId="35" borderId="38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39" applyNumberFormat="0" applyFill="0" applyAlignment="0" applyProtection="0"/>
    <xf numFmtId="0" fontId="48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48" fillId="55" borderId="0" applyNumberFormat="0" applyBorder="0" applyAlignment="0" applyProtection="0"/>
    <xf numFmtId="0" fontId="48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48" fillId="59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9" applyNumberFormat="0" applyFill="0" applyAlignment="0" applyProtection="0"/>
    <xf numFmtId="0" fontId="18" fillId="25" borderId="0" applyNumberFormat="0" applyBorder="0" applyAlignment="0" applyProtection="0"/>
    <xf numFmtId="0" fontId="3" fillId="26" borderId="10" applyNumberFormat="0" applyFont="0" applyAlignment="0" applyProtection="0"/>
    <xf numFmtId="0" fontId="19" fillId="20" borderId="11" applyNumberFormat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8" fillId="22" borderId="3" applyNumberFormat="0" applyFont="0" applyBorder="0" applyAlignment="0" applyProtection="0">
      <alignment horizontal="centerContinuous"/>
    </xf>
    <xf numFmtId="0" fontId="9" fillId="23" borderId="4" applyNumberFormat="0" applyBorder="0">
      <alignment horizontal="left"/>
    </xf>
    <xf numFmtId="0" fontId="12" fillId="24" borderId="5" applyNumberFormat="0" applyFont="0" applyBorder="0" applyAlignment="0">
      <alignment horizontal="centerContinuous"/>
    </xf>
    <xf numFmtId="168" fontId="2" fillId="0" borderId="0">
      <alignment horizontal="right"/>
    </xf>
    <xf numFmtId="9" fontId="2" fillId="0" borderId="0" applyFont="0" applyFill="0" applyBorder="0" applyAlignment="0" applyProtection="0"/>
    <xf numFmtId="0" fontId="21" fillId="0" borderId="0">
      <alignment horizontal="center"/>
    </xf>
    <xf numFmtId="169" fontId="2" fillId="0" borderId="0">
      <alignment horizontal="center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" fillId="2" borderId="0" applyNumberFormat="0" applyBorder="0" applyAlignment="0" applyProtection="0"/>
    <xf numFmtId="0" fontId="1" fillId="3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4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4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5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5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3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4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" fillId="46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1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1" fillId="54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" fillId="5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8" fillId="3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8" fillId="4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8" fillId="4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8" fillId="5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8" fillId="5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8" fillId="59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8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8" fillId="40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8" fillId="44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8" fillId="4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8" fillId="52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8" fillId="56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38" fillId="30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42" fillId="33" borderId="34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44" fillId="34" borderId="37" applyNumberFormat="0" applyAlignment="0" applyProtection="0"/>
    <xf numFmtId="0" fontId="7" fillId="21" borderId="2" applyNumberFormat="0" applyAlignment="0" applyProtection="0"/>
    <xf numFmtId="0" fontId="1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37" fillId="29" borderId="0" applyNumberFormat="0" applyBorder="0" applyAlignment="0" applyProtection="0"/>
    <xf numFmtId="0" fontId="11" fillId="4" borderId="0" applyNumberFormat="0" applyBorder="0" applyAlignment="0" applyProtection="0"/>
    <xf numFmtId="0" fontId="13" fillId="0" borderId="6" applyNumberFormat="0" applyFill="0" applyAlignment="0" applyProtection="0"/>
    <xf numFmtId="0" fontId="34" fillId="0" borderId="31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35" fillId="0" borderId="32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36" fillId="0" borderId="33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40" fillId="32" borderId="34" applyNumberFormat="0" applyAlignment="0" applyProtection="0"/>
    <xf numFmtId="0" fontId="16" fillId="7" borderId="1" applyNumberFormat="0" applyAlignment="0" applyProtection="0"/>
    <xf numFmtId="0" fontId="17" fillId="0" borderId="9" applyNumberFormat="0" applyFill="0" applyAlignment="0" applyProtection="0"/>
    <xf numFmtId="0" fontId="43" fillId="0" borderId="36" applyNumberFormat="0" applyFill="0" applyAlignment="0" applyProtection="0"/>
    <xf numFmtId="0" fontId="17" fillId="0" borderId="9" applyNumberFormat="0" applyFill="0" applyAlignment="0" applyProtection="0"/>
    <xf numFmtId="168" fontId="2" fillId="0" borderId="0">
      <alignment horizontal="right"/>
    </xf>
    <xf numFmtId="0" fontId="18" fillId="25" borderId="0" applyNumberFormat="0" applyBorder="0" applyAlignment="0" applyProtection="0"/>
    <xf numFmtId="0" fontId="39" fillId="31" borderId="0" applyNumberFormat="0" applyBorder="0" applyAlignment="0" applyProtection="0"/>
    <xf numFmtId="0" fontId="18" fillId="25" borderId="0" applyNumberFormat="0" applyBorder="0" applyAlignment="0" applyProtection="0"/>
    <xf numFmtId="0" fontId="1" fillId="0" borderId="0"/>
    <xf numFmtId="0" fontId="3" fillId="26" borderId="10" applyNumberFormat="0" applyFont="0" applyAlignment="0" applyProtection="0"/>
    <xf numFmtId="0" fontId="1" fillId="35" borderId="38" applyNumberFormat="0" applyFont="0" applyAlignment="0" applyProtection="0"/>
    <xf numFmtId="0" fontId="3" fillId="26" borderId="10" applyNumberFormat="0" applyFont="0" applyAlignment="0" applyProtection="0"/>
    <xf numFmtId="0" fontId="19" fillId="20" borderId="11" applyNumberFormat="0" applyAlignment="0" applyProtection="0"/>
    <xf numFmtId="0" fontId="41" fillId="33" borderId="35" applyNumberFormat="0" applyAlignment="0" applyProtection="0"/>
    <xf numFmtId="0" fontId="19" fillId="20" borderId="11" applyNumberForma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/>
    </xf>
    <xf numFmtId="0" fontId="2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47" fillId="0" borderId="39" applyNumberFormat="0" applyFill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" fillId="0" borderId="0">
      <alignment horizont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8" fontId="2" fillId="0" borderId="0">
      <alignment horizontal="right"/>
    </xf>
    <xf numFmtId="9" fontId="2" fillId="0" borderId="0" applyFont="0" applyFill="0" applyBorder="0" applyAlignment="0" applyProtection="0"/>
    <xf numFmtId="0" fontId="2" fillId="0" borderId="0">
      <alignment horizontal="left" wrapText="1"/>
    </xf>
    <xf numFmtId="169" fontId="2" fillId="0" borderId="0">
      <alignment horizontal="center"/>
    </xf>
    <xf numFmtId="0" fontId="2" fillId="0" borderId="0"/>
    <xf numFmtId="9" fontId="2" fillId="0" borderId="0" applyFont="0" applyFill="0" applyBorder="0" applyAlignment="0" applyProtection="0"/>
    <xf numFmtId="0" fontId="9" fillId="23" borderId="4" applyNumberFormat="0" applyBorder="0">
      <alignment horizontal="left"/>
    </xf>
    <xf numFmtId="0" fontId="12" fillId="24" borderId="5" applyNumberFormat="0" applyFont="0" applyBorder="0" applyAlignment="0">
      <alignment horizontal="centerContinuous"/>
    </xf>
    <xf numFmtId="0" fontId="21" fillId="0" borderId="0">
      <alignment horizontal="center"/>
    </xf>
    <xf numFmtId="0" fontId="8" fillId="22" borderId="3" applyNumberFormat="0" applyFont="0" applyBorder="0" applyAlignment="0" applyProtection="0">
      <alignment horizontal="centerContinuous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22" borderId="3" applyNumberFormat="0" applyFont="0" applyBorder="0" applyAlignment="0" applyProtection="0">
      <alignment horizontal="centerContinuous"/>
    </xf>
    <xf numFmtId="0" fontId="9" fillId="23" borderId="4" applyNumberFormat="0" applyBorder="0">
      <alignment horizontal="left"/>
    </xf>
    <xf numFmtId="0" fontId="12" fillId="24" borderId="5" applyNumberFormat="0" applyFont="0" applyBorder="0" applyAlignment="0">
      <alignment horizontal="centerContinuous"/>
    </xf>
    <xf numFmtId="168" fontId="2" fillId="0" borderId="0">
      <alignment horizontal="right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/>
    </xf>
    <xf numFmtId="0" fontId="21" fillId="0" borderId="0">
      <alignment horizontal="center"/>
    </xf>
    <xf numFmtId="169" fontId="2" fillId="0" borderId="0">
      <alignment horizontal="center"/>
    </xf>
  </cellStyleXfs>
  <cellXfs count="61">
    <xf numFmtId="0" fontId="0" fillId="0" borderId="0" xfId="0"/>
    <xf numFmtId="0" fontId="2" fillId="27" borderId="0" xfId="46" applyFill="1"/>
    <xf numFmtId="171" fontId="0" fillId="0" borderId="0" xfId="0" applyNumberFormat="1"/>
    <xf numFmtId="170" fontId="2" fillId="0" borderId="0" xfId="49" applyNumberFormat="1"/>
    <xf numFmtId="0" fontId="0" fillId="0" borderId="0" xfId="0" applyBorder="1"/>
    <xf numFmtId="10" fontId="0" fillId="0" borderId="0" xfId="0" applyNumberFormat="1"/>
    <xf numFmtId="0" fontId="0" fillId="0" borderId="17" xfId="0" applyBorder="1"/>
    <xf numFmtId="0" fontId="0" fillId="0" borderId="18" xfId="0" applyBorder="1"/>
    <xf numFmtId="0" fontId="26" fillId="0" borderId="17" xfId="0" applyFont="1" applyBorder="1"/>
    <xf numFmtId="0" fontId="0" fillId="0" borderId="21" xfId="0" applyBorder="1"/>
    <xf numFmtId="172" fontId="28" fillId="0" borderId="0" xfId="49" applyNumberFormat="1" applyFont="1"/>
    <xf numFmtId="43" fontId="2" fillId="0" borderId="0" xfId="28"/>
    <xf numFmtId="172" fontId="2" fillId="0" borderId="0" xfId="49" applyNumberFormat="1"/>
    <xf numFmtId="0" fontId="0" fillId="0" borderId="23" xfId="0" applyBorder="1"/>
    <xf numFmtId="2" fontId="0" fillId="0" borderId="15" xfId="0" applyNumberFormat="1" applyBorder="1"/>
    <xf numFmtId="10" fontId="2" fillId="0" borderId="24" xfId="49" applyNumberFormat="1" applyBorder="1"/>
    <xf numFmtId="10" fontId="2" fillId="0" borderId="25" xfId="49" applyNumberFormat="1" applyBorder="1"/>
    <xf numFmtId="2" fontId="0" fillId="0" borderId="16" xfId="0" applyNumberFormat="1" applyBorder="1"/>
    <xf numFmtId="10" fontId="2" fillId="0" borderId="26" xfId="49" applyNumberFormat="1" applyBorder="1"/>
    <xf numFmtId="173" fontId="0" fillId="0" borderId="0" xfId="28" applyNumberFormat="1" applyFont="1"/>
    <xf numFmtId="11" fontId="0" fillId="0" borderId="0" xfId="0" applyNumberFormat="1"/>
    <xf numFmtId="0" fontId="30" fillId="0" borderId="0" xfId="58"/>
    <xf numFmtId="3" fontId="0" fillId="0" borderId="24" xfId="0" applyNumberFormat="1" applyBorder="1"/>
    <xf numFmtId="3" fontId="0" fillId="0" borderId="25" xfId="0" applyNumberFormat="1" applyBorder="1"/>
    <xf numFmtId="3" fontId="0" fillId="0" borderId="0" xfId="0" applyNumberFormat="1"/>
    <xf numFmtId="3" fontId="0" fillId="0" borderId="26" xfId="0" applyNumberFormat="1" applyBorder="1"/>
    <xf numFmtId="3" fontId="0" fillId="0" borderId="20" xfId="0" applyNumberFormat="1" applyBorder="1"/>
    <xf numFmtId="3" fontId="0" fillId="0" borderId="22" xfId="0" applyNumberFormat="1" applyBorder="1"/>
    <xf numFmtId="0" fontId="30" fillId="0" borderId="18" xfId="0" applyFont="1" applyBorder="1"/>
    <xf numFmtId="3" fontId="0" fillId="0" borderId="19" xfId="0" applyNumberFormat="1" applyBorder="1"/>
    <xf numFmtId="2" fontId="0" fillId="0" borderId="0" xfId="0" applyNumberFormat="1"/>
    <xf numFmtId="0" fontId="2" fillId="0" borderId="15" xfId="0" applyFont="1" applyFill="1" applyBorder="1"/>
    <xf numFmtId="0" fontId="2" fillId="0" borderId="16" xfId="0" applyFont="1" applyFill="1" applyBorder="1"/>
    <xf numFmtId="173" fontId="1" fillId="0" borderId="0" xfId="284" applyNumberFormat="1" applyFont="1"/>
    <xf numFmtId="9" fontId="50" fillId="0" borderId="19" xfId="0" applyNumberFormat="1" applyFont="1" applyBorder="1" applyProtection="1">
      <protection locked="0"/>
    </xf>
    <xf numFmtId="1" fontId="50" fillId="0" borderId="22" xfId="49" applyNumberFormat="1" applyFont="1" applyBorder="1" applyAlignment="1" applyProtection="1">
      <alignment horizontal="right"/>
      <protection locked="0"/>
    </xf>
    <xf numFmtId="9" fontId="50" fillId="0" borderId="22" xfId="0" applyNumberFormat="1" applyFont="1" applyBorder="1" applyProtection="1">
      <protection locked="0"/>
    </xf>
    <xf numFmtId="9" fontId="50" fillId="0" borderId="20" xfId="0" applyNumberFormat="1" applyFont="1" applyBorder="1"/>
    <xf numFmtId="3" fontId="49" fillId="0" borderId="22" xfId="0" applyNumberFormat="1" applyFont="1" applyBorder="1"/>
    <xf numFmtId="3" fontId="49" fillId="0" borderId="20" xfId="0" applyNumberFormat="1" applyFont="1" applyBorder="1"/>
    <xf numFmtId="0" fontId="0" fillId="0" borderId="14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0" fillId="0" borderId="15" xfId="0" applyBorder="1" applyAlignment="1">
      <alignment horizontal="left"/>
    </xf>
    <xf numFmtId="0" fontId="30" fillId="0" borderId="16" xfId="0" applyFont="1" applyBorder="1" applyAlignment="1">
      <alignment horizontal="left"/>
    </xf>
    <xf numFmtId="0" fontId="30" fillId="0" borderId="27" xfId="0" applyFont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2" fillId="0" borderId="29" xfId="0" applyFont="1" applyBorder="1"/>
    <xf numFmtId="0" fontId="26" fillId="0" borderId="17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3" fontId="49" fillId="0" borderId="12" xfId="0" applyNumberFormat="1" applyFont="1" applyBorder="1"/>
    <xf numFmtId="3" fontId="49" fillId="0" borderId="40" xfId="0" applyNumberFormat="1" applyFont="1" applyBorder="1"/>
    <xf numFmtId="3" fontId="49" fillId="0" borderId="12" xfId="49" applyNumberFormat="1" applyFont="1" applyBorder="1"/>
    <xf numFmtId="0" fontId="30" fillId="0" borderId="4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2" xfId="0" applyFont="1" applyBorder="1"/>
    <xf numFmtId="3" fontId="49" fillId="0" borderId="22" xfId="49" applyNumberFormat="1" applyFont="1" applyBorder="1"/>
  </cellXfs>
  <cellStyles count="314">
    <cellStyle name="20% - Accent1" xfId="1" builtinId="30" customBuiltin="1"/>
    <cellStyle name="20% - Accent1 2" xfId="102"/>
    <cellStyle name="20% - Accent1 2 2" xfId="158"/>
    <cellStyle name="20% - Accent1 2 3" xfId="157"/>
    <cellStyle name="20% - Accent1 3" xfId="156"/>
    <cellStyle name="20% - Accent1 4" xfId="78"/>
    <cellStyle name="20% - Accent2" xfId="2" builtinId="34" customBuiltin="1"/>
    <cellStyle name="20% - Accent2 2" xfId="103"/>
    <cellStyle name="20% - Accent2 2 2" xfId="161"/>
    <cellStyle name="20% - Accent2 2 3" xfId="160"/>
    <cellStyle name="20% - Accent2 3" xfId="159"/>
    <cellStyle name="20% - Accent2 4" xfId="82"/>
    <cellStyle name="20% - Accent3" xfId="3" builtinId="38" customBuiltin="1"/>
    <cellStyle name="20% - Accent3 2" xfId="104"/>
    <cellStyle name="20% - Accent3 2 2" xfId="164"/>
    <cellStyle name="20% - Accent3 2 3" xfId="163"/>
    <cellStyle name="20% - Accent3 3" xfId="162"/>
    <cellStyle name="20% - Accent3 4" xfId="86"/>
    <cellStyle name="20% - Accent4" xfId="4" builtinId="42" customBuiltin="1"/>
    <cellStyle name="20% - Accent4 2" xfId="105"/>
    <cellStyle name="20% - Accent4 2 2" xfId="167"/>
    <cellStyle name="20% - Accent4 2 3" xfId="166"/>
    <cellStyle name="20% - Accent4 3" xfId="165"/>
    <cellStyle name="20% - Accent4 4" xfId="90"/>
    <cellStyle name="20% - Accent5" xfId="5" builtinId="46" customBuiltin="1"/>
    <cellStyle name="20% - Accent5 2" xfId="106"/>
    <cellStyle name="20% - Accent5 2 2" xfId="170"/>
    <cellStyle name="20% - Accent5 2 3" xfId="169"/>
    <cellStyle name="20% - Accent5 3" xfId="168"/>
    <cellStyle name="20% - Accent5 4" xfId="94"/>
    <cellStyle name="20% - Accent6" xfId="6" builtinId="50" customBuiltin="1"/>
    <cellStyle name="20% - Accent6 2" xfId="107"/>
    <cellStyle name="20% - Accent6 2 2" xfId="173"/>
    <cellStyle name="20% - Accent6 2 3" xfId="172"/>
    <cellStyle name="20% - Accent6 3" xfId="171"/>
    <cellStyle name="20% - Accent6 4" xfId="98"/>
    <cellStyle name="40% - Accent1" xfId="7" builtinId="31" customBuiltin="1"/>
    <cellStyle name="40% - Accent1 2" xfId="108"/>
    <cellStyle name="40% - Accent1 2 2" xfId="176"/>
    <cellStyle name="40% - Accent1 2 3" xfId="175"/>
    <cellStyle name="40% - Accent1 3" xfId="174"/>
    <cellStyle name="40% - Accent1 4" xfId="79"/>
    <cellStyle name="40% - Accent2" xfId="8" builtinId="35" customBuiltin="1"/>
    <cellStyle name="40% - Accent2 2" xfId="109"/>
    <cellStyle name="40% - Accent2 2 2" xfId="179"/>
    <cellStyle name="40% - Accent2 2 3" xfId="178"/>
    <cellStyle name="40% - Accent2 3" xfId="177"/>
    <cellStyle name="40% - Accent2 4" xfId="83"/>
    <cellStyle name="40% - Accent3" xfId="9" builtinId="39" customBuiltin="1"/>
    <cellStyle name="40% - Accent3 2" xfId="110"/>
    <cellStyle name="40% - Accent3 2 2" xfId="182"/>
    <cellStyle name="40% - Accent3 2 3" xfId="181"/>
    <cellStyle name="40% - Accent3 3" xfId="180"/>
    <cellStyle name="40% - Accent3 4" xfId="87"/>
    <cellStyle name="40% - Accent4" xfId="10" builtinId="43" customBuiltin="1"/>
    <cellStyle name="40% - Accent4 2" xfId="111"/>
    <cellStyle name="40% - Accent4 2 2" xfId="185"/>
    <cellStyle name="40% - Accent4 2 3" xfId="184"/>
    <cellStyle name="40% - Accent4 3" xfId="183"/>
    <cellStyle name="40% - Accent4 4" xfId="91"/>
    <cellStyle name="40% - Accent5" xfId="11" builtinId="47" customBuiltin="1"/>
    <cellStyle name="40% - Accent5 2" xfId="112"/>
    <cellStyle name="40% - Accent5 2 2" xfId="188"/>
    <cellStyle name="40% - Accent5 2 3" xfId="187"/>
    <cellStyle name="40% - Accent5 3" xfId="186"/>
    <cellStyle name="40% - Accent5 4" xfId="95"/>
    <cellStyle name="40% - Accent6" xfId="12" builtinId="51" customBuiltin="1"/>
    <cellStyle name="40% - Accent6 2" xfId="113"/>
    <cellStyle name="40% - Accent6 2 2" xfId="191"/>
    <cellStyle name="40% - Accent6 2 3" xfId="190"/>
    <cellStyle name="40% - Accent6 3" xfId="189"/>
    <cellStyle name="40% - Accent6 4" xfId="99"/>
    <cellStyle name="60% - Accent1" xfId="13" builtinId="32" customBuiltin="1"/>
    <cellStyle name="60% - Accent1 2" xfId="114"/>
    <cellStyle name="60% - Accent1 2 2" xfId="194"/>
    <cellStyle name="60% - Accent1 2 3" xfId="193"/>
    <cellStyle name="60% - Accent1 3" xfId="192"/>
    <cellStyle name="60% - Accent1 4" xfId="80"/>
    <cellStyle name="60% - Accent2" xfId="14" builtinId="36" customBuiltin="1"/>
    <cellStyle name="60% - Accent2 2" xfId="115"/>
    <cellStyle name="60% - Accent2 2 2" xfId="197"/>
    <cellStyle name="60% - Accent2 2 3" xfId="196"/>
    <cellStyle name="60% - Accent2 3" xfId="195"/>
    <cellStyle name="60% - Accent2 4" xfId="84"/>
    <cellStyle name="60% - Accent3" xfId="15" builtinId="40" customBuiltin="1"/>
    <cellStyle name="60% - Accent3 2" xfId="116"/>
    <cellStyle name="60% - Accent3 2 2" xfId="200"/>
    <cellStyle name="60% - Accent3 2 3" xfId="199"/>
    <cellStyle name="60% - Accent3 3" xfId="198"/>
    <cellStyle name="60% - Accent3 4" xfId="88"/>
    <cellStyle name="60% - Accent4" xfId="16" builtinId="44" customBuiltin="1"/>
    <cellStyle name="60% - Accent4 2" xfId="117"/>
    <cellStyle name="60% - Accent4 2 2" xfId="203"/>
    <cellStyle name="60% - Accent4 2 3" xfId="202"/>
    <cellStyle name="60% - Accent4 3" xfId="201"/>
    <cellStyle name="60% - Accent4 4" xfId="92"/>
    <cellStyle name="60% - Accent5" xfId="17" builtinId="48" customBuiltin="1"/>
    <cellStyle name="60% - Accent5 2" xfId="118"/>
    <cellStyle name="60% - Accent5 2 2" xfId="206"/>
    <cellStyle name="60% - Accent5 2 3" xfId="205"/>
    <cellStyle name="60% - Accent5 3" xfId="204"/>
    <cellStyle name="60% - Accent5 4" xfId="96"/>
    <cellStyle name="60% - Accent6" xfId="18" builtinId="52" customBuiltin="1"/>
    <cellStyle name="60% - Accent6 2" xfId="119"/>
    <cellStyle name="60% - Accent6 2 2" xfId="209"/>
    <cellStyle name="60% - Accent6 2 3" xfId="208"/>
    <cellStyle name="60% - Accent6 3" xfId="207"/>
    <cellStyle name="60% - Accent6 4" xfId="100"/>
    <cellStyle name="Accent1" xfId="19" builtinId="29" customBuiltin="1"/>
    <cellStyle name="Accent1 2" xfId="120"/>
    <cellStyle name="Accent1 2 2" xfId="212"/>
    <cellStyle name="Accent1 2 3" xfId="211"/>
    <cellStyle name="Accent1 3" xfId="210"/>
    <cellStyle name="Accent1 4" xfId="77"/>
    <cellStyle name="Accent2" xfId="20" builtinId="33" customBuiltin="1"/>
    <cellStyle name="Accent2 2" xfId="121"/>
    <cellStyle name="Accent2 2 2" xfId="215"/>
    <cellStyle name="Accent2 2 3" xfId="214"/>
    <cellStyle name="Accent2 3" xfId="213"/>
    <cellStyle name="Accent2 4" xfId="81"/>
    <cellStyle name="Accent3" xfId="21" builtinId="37" customBuiltin="1"/>
    <cellStyle name="Accent3 2" xfId="122"/>
    <cellStyle name="Accent3 2 2" xfId="218"/>
    <cellStyle name="Accent3 2 3" xfId="217"/>
    <cellStyle name="Accent3 3" xfId="216"/>
    <cellStyle name="Accent3 4" xfId="85"/>
    <cellStyle name="Accent4" xfId="22" builtinId="41" customBuiltin="1"/>
    <cellStyle name="Accent4 2" xfId="123"/>
    <cellStyle name="Accent4 2 2" xfId="221"/>
    <cellStyle name="Accent4 2 3" xfId="220"/>
    <cellStyle name="Accent4 3" xfId="219"/>
    <cellStyle name="Accent4 4" xfId="89"/>
    <cellStyle name="Accent5" xfId="23" builtinId="45" customBuiltin="1"/>
    <cellStyle name="Accent5 2" xfId="124"/>
    <cellStyle name="Accent5 2 2" xfId="224"/>
    <cellStyle name="Accent5 2 3" xfId="223"/>
    <cellStyle name="Accent5 3" xfId="222"/>
    <cellStyle name="Accent5 4" xfId="93"/>
    <cellStyle name="Accent6" xfId="24" builtinId="49" customBuiltin="1"/>
    <cellStyle name="Accent6 2" xfId="125"/>
    <cellStyle name="Accent6 2 2" xfId="227"/>
    <cellStyle name="Accent6 2 3" xfId="226"/>
    <cellStyle name="Accent6 3" xfId="225"/>
    <cellStyle name="Accent6 4" xfId="97"/>
    <cellStyle name="Bad" xfId="25" builtinId="27" customBuiltin="1"/>
    <cellStyle name="Bad 2" xfId="126"/>
    <cellStyle name="Bad 2 2" xfId="230"/>
    <cellStyle name="Bad 2 3" xfId="229"/>
    <cellStyle name="Bad 3" xfId="228"/>
    <cellStyle name="Bad 4" xfId="66"/>
    <cellStyle name="Calculation" xfId="26" builtinId="22" customBuiltin="1"/>
    <cellStyle name="Calculation 2" xfId="127"/>
    <cellStyle name="Calculation 2 2" xfId="233"/>
    <cellStyle name="Calculation 2 3" xfId="232"/>
    <cellStyle name="Calculation 3" xfId="231"/>
    <cellStyle name="Calculation 4" xfId="70"/>
    <cellStyle name="Check Cell" xfId="27" builtinId="23" customBuiltin="1"/>
    <cellStyle name="Check Cell 2" xfId="128"/>
    <cellStyle name="Check Cell 2 2" xfId="236"/>
    <cellStyle name="Check Cell 2 3" xfId="235"/>
    <cellStyle name="Check Cell 3" xfId="234"/>
    <cellStyle name="Check Cell 4" xfId="72"/>
    <cellStyle name="Comma" xfId="28" builtinId="3"/>
    <cellStyle name="Comma 2" xfId="153"/>
    <cellStyle name="Comma 3" xfId="290"/>
    <cellStyle name="Comma 3 2" xfId="301"/>
    <cellStyle name="Comma 4" xfId="287"/>
    <cellStyle name="Comma 5" xfId="286"/>
    <cellStyle name="Comma 5 2" xfId="302"/>
    <cellStyle name="Comma 6" xfId="284"/>
    <cellStyle name="Data" xfId="29"/>
    <cellStyle name="Data 2" xfId="146"/>
    <cellStyle name="Data 3" xfId="300"/>
    <cellStyle name="Data 3 2" xfId="303"/>
    <cellStyle name="DataInput" xfId="30"/>
    <cellStyle name="DataInput 2" xfId="147"/>
    <cellStyle name="DataInput 3" xfId="297"/>
    <cellStyle name="DataInput 3 2" xfId="304"/>
    <cellStyle name="Explanatory Text" xfId="31" builtinId="53" customBuiltin="1"/>
    <cellStyle name="Explanatory Text 2" xfId="129"/>
    <cellStyle name="Explanatory Text 2 2" xfId="239"/>
    <cellStyle name="Explanatory Text 2 3" xfId="238"/>
    <cellStyle name="Explanatory Text 3" xfId="237"/>
    <cellStyle name="Explanatory Text 4" xfId="75"/>
    <cellStyle name="Good" xfId="32" builtinId="26" customBuiltin="1"/>
    <cellStyle name="Good 2" xfId="130"/>
    <cellStyle name="Good 2 2" xfId="242"/>
    <cellStyle name="Good 2 3" xfId="241"/>
    <cellStyle name="Good 3" xfId="240"/>
    <cellStyle name="Good 4" xfId="65"/>
    <cellStyle name="Header" xfId="33"/>
    <cellStyle name="Header 2" xfId="148"/>
    <cellStyle name="Header 3" xfId="298"/>
    <cellStyle name="Header 3 2" xfId="305"/>
    <cellStyle name="Heading 1" xfId="34" builtinId="16" customBuiltin="1"/>
    <cellStyle name="Heading 1 2" xfId="131"/>
    <cellStyle name="Heading 1 2 2" xfId="245"/>
    <cellStyle name="Heading 1 2 3" xfId="244"/>
    <cellStyle name="Heading 1 3" xfId="243"/>
    <cellStyle name="Heading 1 4" xfId="61"/>
    <cellStyle name="Heading 2" xfId="35" builtinId="17" customBuiltin="1"/>
    <cellStyle name="Heading 2 2" xfId="132"/>
    <cellStyle name="Heading 2 2 2" xfId="248"/>
    <cellStyle name="Heading 2 2 3" xfId="247"/>
    <cellStyle name="Heading 2 3" xfId="246"/>
    <cellStyle name="Heading 2 4" xfId="62"/>
    <cellStyle name="Heading 3" xfId="36" builtinId="18" customBuiltin="1"/>
    <cellStyle name="Heading 3 2" xfId="133"/>
    <cellStyle name="Heading 3 2 2" xfId="251"/>
    <cellStyle name="Heading 3 2 3" xfId="250"/>
    <cellStyle name="Heading 3 3" xfId="249"/>
    <cellStyle name="Heading 3 4" xfId="63"/>
    <cellStyle name="Heading 4" xfId="37" builtinId="19" customBuiltin="1"/>
    <cellStyle name="Heading 4 2" xfId="134"/>
    <cellStyle name="Heading 4 2 2" xfId="254"/>
    <cellStyle name="Heading 4 2 3" xfId="253"/>
    <cellStyle name="Heading 4 3" xfId="252"/>
    <cellStyle name="Heading 4 4" xfId="64"/>
    <cellStyle name="Input" xfId="38" builtinId="20" customBuiltin="1"/>
    <cellStyle name="Input 2" xfId="135"/>
    <cellStyle name="Input 2 2" xfId="257"/>
    <cellStyle name="Input 2 3" xfId="256"/>
    <cellStyle name="Input 3" xfId="255"/>
    <cellStyle name="Input 4" xfId="68"/>
    <cellStyle name="Linked Cell" xfId="39" builtinId="24" customBuiltin="1"/>
    <cellStyle name="Linked Cell 2" xfId="136"/>
    <cellStyle name="Linked Cell 2 2" xfId="260"/>
    <cellStyle name="Linked Cell 2 3" xfId="259"/>
    <cellStyle name="Linked Cell 3" xfId="258"/>
    <cellStyle name="Linked Cell 4" xfId="71"/>
    <cellStyle name="Milliers [0]_rating factor" xfId="40"/>
    <cellStyle name="Milliers_rating factor" xfId="41"/>
    <cellStyle name="Monétaire [0]_rating factor" xfId="42"/>
    <cellStyle name="Monétaire_rating factor" xfId="43"/>
    <cellStyle name="Month" xfId="44"/>
    <cellStyle name="Month 2" xfId="149"/>
    <cellStyle name="Month 3" xfId="261"/>
    <cellStyle name="Month 4" xfId="291"/>
    <cellStyle name="Month 4 2" xfId="306"/>
    <cellStyle name="Neutral" xfId="45" builtinId="28" customBuiltin="1"/>
    <cellStyle name="Neutral 2" xfId="137"/>
    <cellStyle name="Neutral 2 2" xfId="264"/>
    <cellStyle name="Neutral 2 3" xfId="263"/>
    <cellStyle name="Neutral 3" xfId="262"/>
    <cellStyle name="Neutral 4" xfId="67"/>
    <cellStyle name="Normal" xfId="0" builtinId="0"/>
    <cellStyle name="Normal 2" xfId="58"/>
    <cellStyle name="Normal 2 2" xfId="144"/>
    <cellStyle name="Normal 3" xfId="101"/>
    <cellStyle name="Normal 3 2" xfId="265"/>
    <cellStyle name="Normal 3 3" xfId="154"/>
    <cellStyle name="Normal 3 4" xfId="295"/>
    <cellStyle name="Normal 3 4 2" xfId="307"/>
    <cellStyle name="Normal 4" xfId="155"/>
    <cellStyle name="Normal 5" xfId="289"/>
    <cellStyle name="Normal 5 2" xfId="308"/>
    <cellStyle name="Normal 6" xfId="59"/>
    <cellStyle name="Normal_LFS_CollateralandCntrptyRisk" xfId="46"/>
    <cellStyle name="Note" xfId="47" builtinId="10" customBuiltin="1"/>
    <cellStyle name="Note 2" xfId="138"/>
    <cellStyle name="Note 2 2" xfId="268"/>
    <cellStyle name="Note 2 3" xfId="267"/>
    <cellStyle name="Note 3" xfId="266"/>
    <cellStyle name="Note 4" xfId="74"/>
    <cellStyle name="Output" xfId="48" builtinId="21" customBuiltin="1"/>
    <cellStyle name="Output 2" xfId="139"/>
    <cellStyle name="Output 2 2" xfId="271"/>
    <cellStyle name="Output 2 3" xfId="270"/>
    <cellStyle name="Output 3" xfId="269"/>
    <cellStyle name="Output 4" xfId="69"/>
    <cellStyle name="Percent" xfId="49" builtinId="5"/>
    <cellStyle name="Percent 2" xfId="150"/>
    <cellStyle name="Percent 3" xfId="140"/>
    <cellStyle name="Percent 3 2" xfId="272"/>
    <cellStyle name="Percent 3 3" xfId="296"/>
    <cellStyle name="Percent 3 3 2" xfId="309"/>
    <cellStyle name="Percent 4" xfId="292"/>
    <cellStyle name="Percent 4 2" xfId="310"/>
    <cellStyle name="Percent 5" xfId="288"/>
    <cellStyle name="Percent 6" xfId="285"/>
    <cellStyle name="PricingProducts" xfId="50"/>
    <cellStyle name="Style 1" xfId="51"/>
    <cellStyle name="Style 1 2" xfId="145"/>
    <cellStyle name="Style 1 3" xfId="273"/>
    <cellStyle name="Style 1 4" xfId="293"/>
    <cellStyle name="Style 1 4 2" xfId="311"/>
    <cellStyle name="TIMES" xfId="52"/>
    <cellStyle name="TIMES 2" xfId="151"/>
    <cellStyle name="TIMES 3" xfId="299"/>
    <cellStyle name="TIMES 3 2" xfId="312"/>
    <cellStyle name="Title" xfId="53" builtinId="15" customBuiltin="1"/>
    <cellStyle name="Title 2" xfId="141"/>
    <cellStyle name="Title 2 2" xfId="276"/>
    <cellStyle name="Title 2 3" xfId="275"/>
    <cellStyle name="Title 3" xfId="274"/>
    <cellStyle name="Title 4" xfId="60"/>
    <cellStyle name="Total" xfId="54" builtinId="25" customBuiltin="1"/>
    <cellStyle name="Total 2" xfId="142"/>
    <cellStyle name="Total 2 2" xfId="279"/>
    <cellStyle name="Total 2 3" xfId="278"/>
    <cellStyle name="Total 3" xfId="277"/>
    <cellStyle name="Total 4" xfId="76"/>
    <cellStyle name="Warning Text" xfId="55" builtinId="11" customBuiltin="1"/>
    <cellStyle name="Warning Text 2" xfId="143"/>
    <cellStyle name="Warning Text 2 2" xfId="282"/>
    <cellStyle name="Warning Text 2 3" xfId="281"/>
    <cellStyle name="Warning Text 3" xfId="280"/>
    <cellStyle name="Warning Text 4" xfId="73"/>
    <cellStyle name="WASP_PLStyle" xfId="56"/>
    <cellStyle name="Year" xfId="57"/>
    <cellStyle name="Year 2" xfId="152"/>
    <cellStyle name="Year 3" xfId="283"/>
    <cellStyle name="Year 4" xfId="294"/>
    <cellStyle name="Year 4 2" xfId="3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Spreadsheet14.1!$G$25</c:f>
              <c:strCache>
                <c:ptCount val="1"/>
                <c:pt idx="0">
                  <c:v>EE</c:v>
                </c:pt>
              </c:strCache>
            </c:strRef>
          </c:tx>
          <c:xVal>
            <c:numRef>
              <c:f>Spreadsheet14.1!$B$26:$B$209</c:f>
              <c:numCache>
                <c:formatCode>0.00</c:formatCode>
                <c:ptCount val="184"/>
                <c:pt idx="0">
                  <c:v>0</c:v>
                </c:pt>
                <c:pt idx="1">
                  <c:v>2.747252747252747E-3</c:v>
                </c:pt>
                <c:pt idx="2">
                  <c:v>2.7472527472527476E-2</c:v>
                </c:pt>
                <c:pt idx="3">
                  <c:v>5.4945054945054951E-2</c:v>
                </c:pt>
                <c:pt idx="4">
                  <c:v>8.2417582417582416E-2</c:v>
                </c:pt>
                <c:pt idx="5">
                  <c:v>0.1098901098901099</c:v>
                </c:pt>
                <c:pt idx="6">
                  <c:v>0.13736263736263737</c:v>
                </c:pt>
                <c:pt idx="7">
                  <c:v>0.16483516483516483</c:v>
                </c:pt>
                <c:pt idx="8">
                  <c:v>0.19230769230769232</c:v>
                </c:pt>
                <c:pt idx="9">
                  <c:v>0.2197802197802198</c:v>
                </c:pt>
                <c:pt idx="10">
                  <c:v>0.24725274725274723</c:v>
                </c:pt>
                <c:pt idx="11">
                  <c:v>0.27472527472527475</c:v>
                </c:pt>
                <c:pt idx="12">
                  <c:v>0.30219780219780218</c:v>
                </c:pt>
                <c:pt idx="13">
                  <c:v>0.32967032967032966</c:v>
                </c:pt>
                <c:pt idx="14">
                  <c:v>0.3571428571428571</c:v>
                </c:pt>
                <c:pt idx="15">
                  <c:v>0.38461538461538464</c:v>
                </c:pt>
                <c:pt idx="16">
                  <c:v>0.41208791208791207</c:v>
                </c:pt>
                <c:pt idx="17">
                  <c:v>0.43956043956043961</c:v>
                </c:pt>
                <c:pt idx="18">
                  <c:v>0.46703296703296704</c:v>
                </c:pt>
                <c:pt idx="19">
                  <c:v>0.49450549450549447</c:v>
                </c:pt>
                <c:pt idx="20">
                  <c:v>0.52197802197802201</c:v>
                </c:pt>
                <c:pt idx="21">
                  <c:v>0.5494505494505495</c:v>
                </c:pt>
                <c:pt idx="22">
                  <c:v>0.57692307692307698</c:v>
                </c:pt>
                <c:pt idx="23">
                  <c:v>0.60439560439560436</c:v>
                </c:pt>
                <c:pt idx="24">
                  <c:v>0.63186813186813184</c:v>
                </c:pt>
                <c:pt idx="25">
                  <c:v>0.65934065934065933</c:v>
                </c:pt>
                <c:pt idx="26">
                  <c:v>0.68681318681318682</c:v>
                </c:pt>
                <c:pt idx="27">
                  <c:v>0.71428571428571419</c:v>
                </c:pt>
                <c:pt idx="28">
                  <c:v>0.74175824175824179</c:v>
                </c:pt>
                <c:pt idx="29">
                  <c:v>0.76923076923076927</c:v>
                </c:pt>
                <c:pt idx="30">
                  <c:v>0.79670329670329665</c:v>
                </c:pt>
                <c:pt idx="31">
                  <c:v>0.82417582417582413</c:v>
                </c:pt>
                <c:pt idx="32">
                  <c:v>0.85164835164835173</c:v>
                </c:pt>
                <c:pt idx="33">
                  <c:v>0.87912087912087922</c:v>
                </c:pt>
                <c:pt idx="34">
                  <c:v>0.90659340659340659</c:v>
                </c:pt>
                <c:pt idx="35">
                  <c:v>0.93406593406593408</c:v>
                </c:pt>
                <c:pt idx="36">
                  <c:v>0.96153846153846156</c:v>
                </c:pt>
                <c:pt idx="37">
                  <c:v>0.98901098901098894</c:v>
                </c:pt>
                <c:pt idx="38">
                  <c:v>1.0164835164835164</c:v>
                </c:pt>
                <c:pt idx="39">
                  <c:v>1.043956043956044</c:v>
                </c:pt>
                <c:pt idx="40">
                  <c:v>1.0714285714285714</c:v>
                </c:pt>
                <c:pt idx="41">
                  <c:v>1.098901098901099</c:v>
                </c:pt>
                <c:pt idx="42">
                  <c:v>1.1263736263736264</c:v>
                </c:pt>
                <c:pt idx="43">
                  <c:v>1.153846153846154</c:v>
                </c:pt>
                <c:pt idx="44">
                  <c:v>1.1813186813186813</c:v>
                </c:pt>
                <c:pt idx="45">
                  <c:v>1.2087912087912087</c:v>
                </c:pt>
                <c:pt idx="46">
                  <c:v>1.2362637362637363</c:v>
                </c:pt>
                <c:pt idx="47">
                  <c:v>1.2637362637362637</c:v>
                </c:pt>
                <c:pt idx="48">
                  <c:v>1.2912087912087913</c:v>
                </c:pt>
                <c:pt idx="49">
                  <c:v>1.3186813186813187</c:v>
                </c:pt>
                <c:pt idx="50">
                  <c:v>1.346153846153846</c:v>
                </c:pt>
                <c:pt idx="51">
                  <c:v>1.3736263736263736</c:v>
                </c:pt>
                <c:pt idx="52">
                  <c:v>1.401098901098901</c:v>
                </c:pt>
                <c:pt idx="53">
                  <c:v>1.4285714285714284</c:v>
                </c:pt>
                <c:pt idx="54">
                  <c:v>1.4560439560439562</c:v>
                </c:pt>
                <c:pt idx="55">
                  <c:v>1.4835164835164836</c:v>
                </c:pt>
                <c:pt idx="56">
                  <c:v>1.5109890109890109</c:v>
                </c:pt>
                <c:pt idx="57">
                  <c:v>1.5384615384615385</c:v>
                </c:pt>
                <c:pt idx="58">
                  <c:v>1.5659340659340659</c:v>
                </c:pt>
                <c:pt idx="59">
                  <c:v>1.5934065934065933</c:v>
                </c:pt>
                <c:pt idx="60">
                  <c:v>1.6208791208791209</c:v>
                </c:pt>
                <c:pt idx="61">
                  <c:v>1.6483516483516483</c:v>
                </c:pt>
                <c:pt idx="62">
                  <c:v>1.6758241758241756</c:v>
                </c:pt>
                <c:pt idx="63">
                  <c:v>1.7032967032967035</c:v>
                </c:pt>
                <c:pt idx="64">
                  <c:v>1.7307692307692308</c:v>
                </c:pt>
                <c:pt idx="65">
                  <c:v>1.7582417582417584</c:v>
                </c:pt>
                <c:pt idx="66">
                  <c:v>1.7857142857142858</c:v>
                </c:pt>
                <c:pt idx="67">
                  <c:v>1.8131868131868132</c:v>
                </c:pt>
                <c:pt idx="68">
                  <c:v>1.8406593406593408</c:v>
                </c:pt>
                <c:pt idx="69">
                  <c:v>1.8681318681318682</c:v>
                </c:pt>
                <c:pt idx="70">
                  <c:v>1.8956043956043955</c:v>
                </c:pt>
                <c:pt idx="71">
                  <c:v>1.9230769230769231</c:v>
                </c:pt>
                <c:pt idx="72">
                  <c:v>1.9505494505494505</c:v>
                </c:pt>
                <c:pt idx="73">
                  <c:v>1.9780219780219779</c:v>
                </c:pt>
                <c:pt idx="74">
                  <c:v>2.0054945054945055</c:v>
                </c:pt>
                <c:pt idx="75">
                  <c:v>2.0329670329670328</c:v>
                </c:pt>
                <c:pt idx="76">
                  <c:v>2.0604395604395602</c:v>
                </c:pt>
                <c:pt idx="77">
                  <c:v>2.087912087912088</c:v>
                </c:pt>
                <c:pt idx="78">
                  <c:v>2.1153846153846154</c:v>
                </c:pt>
                <c:pt idx="79">
                  <c:v>2.1428571428571428</c:v>
                </c:pt>
                <c:pt idx="80">
                  <c:v>2.1703296703296706</c:v>
                </c:pt>
                <c:pt idx="81">
                  <c:v>2.197802197802198</c:v>
                </c:pt>
                <c:pt idx="82">
                  <c:v>2.2252747252747254</c:v>
                </c:pt>
                <c:pt idx="83">
                  <c:v>2.2527472527472527</c:v>
                </c:pt>
                <c:pt idx="84">
                  <c:v>2.2802197802197801</c:v>
                </c:pt>
                <c:pt idx="85">
                  <c:v>2.3076923076923079</c:v>
                </c:pt>
                <c:pt idx="86">
                  <c:v>2.3351648351648353</c:v>
                </c:pt>
                <c:pt idx="87">
                  <c:v>2.3626373626373627</c:v>
                </c:pt>
                <c:pt idx="88">
                  <c:v>2.3901098901098901</c:v>
                </c:pt>
                <c:pt idx="89">
                  <c:v>2.4175824175824174</c:v>
                </c:pt>
                <c:pt idx="90">
                  <c:v>2.4450549450549448</c:v>
                </c:pt>
                <c:pt idx="91">
                  <c:v>2.4725274725274726</c:v>
                </c:pt>
                <c:pt idx="92">
                  <c:v>2.5</c:v>
                </c:pt>
                <c:pt idx="93">
                  <c:v>2.5274725274725274</c:v>
                </c:pt>
                <c:pt idx="94">
                  <c:v>2.5549450549450547</c:v>
                </c:pt>
                <c:pt idx="95">
                  <c:v>2.5824175824175826</c:v>
                </c:pt>
                <c:pt idx="96">
                  <c:v>2.6098901098901099</c:v>
                </c:pt>
                <c:pt idx="97">
                  <c:v>2.6373626373626373</c:v>
                </c:pt>
                <c:pt idx="98">
                  <c:v>2.6648351648351647</c:v>
                </c:pt>
                <c:pt idx="99">
                  <c:v>2.6923076923076921</c:v>
                </c:pt>
                <c:pt idx="100">
                  <c:v>2.7197802197802194</c:v>
                </c:pt>
                <c:pt idx="101">
                  <c:v>2.7472527472527473</c:v>
                </c:pt>
                <c:pt idx="102">
                  <c:v>2.7747252747252746</c:v>
                </c:pt>
                <c:pt idx="103">
                  <c:v>2.802197802197802</c:v>
                </c:pt>
                <c:pt idx="104">
                  <c:v>2.8296703296703294</c:v>
                </c:pt>
                <c:pt idx="105">
                  <c:v>2.8571428571428568</c:v>
                </c:pt>
                <c:pt idx="106">
                  <c:v>2.8846153846153841</c:v>
                </c:pt>
                <c:pt idx="107">
                  <c:v>2.9120879120879124</c:v>
                </c:pt>
                <c:pt idx="108">
                  <c:v>2.9395604395604398</c:v>
                </c:pt>
                <c:pt idx="109">
                  <c:v>2.9670329670329672</c:v>
                </c:pt>
                <c:pt idx="110">
                  <c:v>2.9945054945054945</c:v>
                </c:pt>
                <c:pt idx="111">
                  <c:v>3.0219780219780219</c:v>
                </c:pt>
                <c:pt idx="112">
                  <c:v>3.0494505494505497</c:v>
                </c:pt>
                <c:pt idx="113">
                  <c:v>3.0769230769230771</c:v>
                </c:pt>
                <c:pt idx="114">
                  <c:v>3.1043956043956045</c:v>
                </c:pt>
                <c:pt idx="115">
                  <c:v>3.1318681318681318</c:v>
                </c:pt>
                <c:pt idx="116">
                  <c:v>3.1593406593406592</c:v>
                </c:pt>
                <c:pt idx="117">
                  <c:v>3.1868131868131866</c:v>
                </c:pt>
                <c:pt idx="118">
                  <c:v>3.2142857142857144</c:v>
                </c:pt>
                <c:pt idx="119">
                  <c:v>3.2417582417582418</c:v>
                </c:pt>
                <c:pt idx="120">
                  <c:v>3.2692307692307692</c:v>
                </c:pt>
                <c:pt idx="121">
                  <c:v>3.2967032967032965</c:v>
                </c:pt>
                <c:pt idx="122">
                  <c:v>3.3241758241758239</c:v>
                </c:pt>
                <c:pt idx="123">
                  <c:v>3.3516483516483513</c:v>
                </c:pt>
                <c:pt idx="124">
                  <c:v>3.3791208791208796</c:v>
                </c:pt>
                <c:pt idx="125">
                  <c:v>3.4065934065934069</c:v>
                </c:pt>
                <c:pt idx="126">
                  <c:v>3.4340659340659343</c:v>
                </c:pt>
                <c:pt idx="127">
                  <c:v>3.4615384615384617</c:v>
                </c:pt>
                <c:pt idx="128">
                  <c:v>3.4890109890109891</c:v>
                </c:pt>
                <c:pt idx="129">
                  <c:v>3.5164835164835169</c:v>
                </c:pt>
                <c:pt idx="130">
                  <c:v>3.5439560439560442</c:v>
                </c:pt>
                <c:pt idx="131">
                  <c:v>3.5714285714285716</c:v>
                </c:pt>
                <c:pt idx="132">
                  <c:v>3.598901098901099</c:v>
                </c:pt>
                <c:pt idx="133">
                  <c:v>3.6263736263736264</c:v>
                </c:pt>
                <c:pt idx="134">
                  <c:v>3.6538461538461537</c:v>
                </c:pt>
                <c:pt idx="135">
                  <c:v>3.6813186813186816</c:v>
                </c:pt>
                <c:pt idx="136">
                  <c:v>3.7087912087912089</c:v>
                </c:pt>
                <c:pt idx="137">
                  <c:v>3.7362637362637363</c:v>
                </c:pt>
                <c:pt idx="138">
                  <c:v>3.7637362637362637</c:v>
                </c:pt>
                <c:pt idx="139">
                  <c:v>3.7912087912087911</c:v>
                </c:pt>
                <c:pt idx="140">
                  <c:v>3.8186813186813184</c:v>
                </c:pt>
                <c:pt idx="141">
                  <c:v>3.8461538461538463</c:v>
                </c:pt>
                <c:pt idx="142">
                  <c:v>3.8736263736263736</c:v>
                </c:pt>
                <c:pt idx="143">
                  <c:v>3.901098901098901</c:v>
                </c:pt>
                <c:pt idx="144">
                  <c:v>3.9285714285714284</c:v>
                </c:pt>
                <c:pt idx="145">
                  <c:v>3.9560439560439558</c:v>
                </c:pt>
                <c:pt idx="146">
                  <c:v>3.9835164835164831</c:v>
                </c:pt>
                <c:pt idx="147">
                  <c:v>4.0109890109890109</c:v>
                </c:pt>
                <c:pt idx="148">
                  <c:v>4.0384615384615383</c:v>
                </c:pt>
                <c:pt idx="149">
                  <c:v>4.0659340659340657</c:v>
                </c:pt>
                <c:pt idx="150">
                  <c:v>4.0934065934065931</c:v>
                </c:pt>
                <c:pt idx="151">
                  <c:v>4.1208791208791204</c:v>
                </c:pt>
                <c:pt idx="152">
                  <c:v>4.1483516483516487</c:v>
                </c:pt>
                <c:pt idx="153">
                  <c:v>4.1758241758241761</c:v>
                </c:pt>
                <c:pt idx="154">
                  <c:v>4.2032967032967035</c:v>
                </c:pt>
                <c:pt idx="155">
                  <c:v>4.2307692307692308</c:v>
                </c:pt>
                <c:pt idx="156">
                  <c:v>4.2582417582417582</c:v>
                </c:pt>
                <c:pt idx="157">
                  <c:v>4.2857142857142856</c:v>
                </c:pt>
                <c:pt idx="158">
                  <c:v>4.3131868131868139</c:v>
                </c:pt>
                <c:pt idx="159">
                  <c:v>4.3406593406593412</c:v>
                </c:pt>
                <c:pt idx="160">
                  <c:v>4.3681318681318686</c:v>
                </c:pt>
                <c:pt idx="161">
                  <c:v>4.395604395604396</c:v>
                </c:pt>
                <c:pt idx="162">
                  <c:v>4.4230769230769234</c:v>
                </c:pt>
                <c:pt idx="163">
                  <c:v>4.4505494505494507</c:v>
                </c:pt>
                <c:pt idx="164">
                  <c:v>4.4780219780219781</c:v>
                </c:pt>
                <c:pt idx="165">
                  <c:v>4.5054945054945055</c:v>
                </c:pt>
                <c:pt idx="166">
                  <c:v>4.5329670329670328</c:v>
                </c:pt>
                <c:pt idx="167">
                  <c:v>4.5604395604395602</c:v>
                </c:pt>
                <c:pt idx="168">
                  <c:v>4.5879120879120876</c:v>
                </c:pt>
                <c:pt idx="169">
                  <c:v>4.6153846153846159</c:v>
                </c:pt>
                <c:pt idx="170">
                  <c:v>4.6428571428571432</c:v>
                </c:pt>
                <c:pt idx="171">
                  <c:v>4.6703296703296706</c:v>
                </c:pt>
                <c:pt idx="172">
                  <c:v>4.697802197802198</c:v>
                </c:pt>
                <c:pt idx="173">
                  <c:v>4.7252747252747254</c:v>
                </c:pt>
                <c:pt idx="174">
                  <c:v>4.7527472527472527</c:v>
                </c:pt>
                <c:pt idx="175">
                  <c:v>4.7802197802197801</c:v>
                </c:pt>
                <c:pt idx="176">
                  <c:v>4.8076923076923075</c:v>
                </c:pt>
                <c:pt idx="177">
                  <c:v>4.8351648351648349</c:v>
                </c:pt>
                <c:pt idx="178">
                  <c:v>4.8626373626373622</c:v>
                </c:pt>
                <c:pt idx="179">
                  <c:v>4.8901098901098896</c:v>
                </c:pt>
                <c:pt idx="180">
                  <c:v>4.917582417582417</c:v>
                </c:pt>
                <c:pt idx="181">
                  <c:v>4.9450549450549453</c:v>
                </c:pt>
                <c:pt idx="182">
                  <c:v>4.9725274725274726</c:v>
                </c:pt>
                <c:pt idx="183">
                  <c:v>5</c:v>
                </c:pt>
              </c:numCache>
            </c:numRef>
          </c:xVal>
          <c:yVal>
            <c:numRef>
              <c:f>Spreadsheet14.1!$G$26:$G$209</c:f>
              <c:numCache>
                <c:formatCode>#,##0</c:formatCode>
                <c:ptCount val="184"/>
                <c:pt idx="0">
                  <c:v>7.8695367187519845E-4</c:v>
                </c:pt>
                <c:pt idx="1">
                  <c:v>154616.26978473712</c:v>
                </c:pt>
                <c:pt idx="2">
                  <c:v>445342.2022668313</c:v>
                </c:pt>
                <c:pt idx="3">
                  <c:v>602680.01479390869</c:v>
                </c:pt>
                <c:pt idx="4">
                  <c:v>716600.04784425232</c:v>
                </c:pt>
                <c:pt idx="5">
                  <c:v>799007.26832319936</c:v>
                </c:pt>
                <c:pt idx="6">
                  <c:v>872265.82558883296</c:v>
                </c:pt>
                <c:pt idx="7">
                  <c:v>937725.18812945334</c:v>
                </c:pt>
                <c:pt idx="8">
                  <c:v>987815.38378336991</c:v>
                </c:pt>
                <c:pt idx="9">
                  <c:v>1017346.2300233966</c:v>
                </c:pt>
                <c:pt idx="10">
                  <c:v>1048453.9107264632</c:v>
                </c:pt>
                <c:pt idx="11">
                  <c:v>1122504.0404338441</c:v>
                </c:pt>
                <c:pt idx="12">
                  <c:v>1144607.4076544933</c:v>
                </c:pt>
                <c:pt idx="13">
                  <c:v>1173990.9471374857</c:v>
                </c:pt>
                <c:pt idx="14">
                  <c:v>1187316.0584343933</c:v>
                </c:pt>
                <c:pt idx="15">
                  <c:v>1204454.8169407069</c:v>
                </c:pt>
                <c:pt idx="16">
                  <c:v>1213468.2040168424</c:v>
                </c:pt>
                <c:pt idx="17">
                  <c:v>1204039.8388602303</c:v>
                </c:pt>
                <c:pt idx="18">
                  <c:v>1206934.9935274133</c:v>
                </c:pt>
                <c:pt idx="19">
                  <c:v>1191842.2911366471</c:v>
                </c:pt>
                <c:pt idx="20">
                  <c:v>1443187.8283197314</c:v>
                </c:pt>
                <c:pt idx="21">
                  <c:v>1458137.7189523387</c:v>
                </c:pt>
                <c:pt idx="22">
                  <c:v>1459172.1344144575</c:v>
                </c:pt>
                <c:pt idx="23">
                  <c:v>1474824.2263024671</c:v>
                </c:pt>
                <c:pt idx="24">
                  <c:v>1474247.4181000581</c:v>
                </c:pt>
                <c:pt idx="25">
                  <c:v>1478622.7373256311</c:v>
                </c:pt>
                <c:pt idx="26">
                  <c:v>1481038.1026725781</c:v>
                </c:pt>
                <c:pt idx="27">
                  <c:v>1479795.9978768916</c:v>
                </c:pt>
                <c:pt idx="28">
                  <c:v>1472241.0556496831</c:v>
                </c:pt>
                <c:pt idx="29">
                  <c:v>1509593.7125926265</c:v>
                </c:pt>
                <c:pt idx="30">
                  <c:v>1509879.4631619223</c:v>
                </c:pt>
                <c:pt idx="31">
                  <c:v>1513076.5221651823</c:v>
                </c:pt>
                <c:pt idx="32">
                  <c:v>1502102.6632276967</c:v>
                </c:pt>
                <c:pt idx="33">
                  <c:v>1490160.0459970178</c:v>
                </c:pt>
                <c:pt idx="34">
                  <c:v>1466495.2838656721</c:v>
                </c:pt>
                <c:pt idx="35">
                  <c:v>1442284.4322072545</c:v>
                </c:pt>
                <c:pt idx="36">
                  <c:v>1437370.3351121498</c:v>
                </c:pt>
                <c:pt idx="37">
                  <c:v>1418379.0394510259</c:v>
                </c:pt>
                <c:pt idx="38">
                  <c:v>1629546.0758404182</c:v>
                </c:pt>
                <c:pt idx="39">
                  <c:v>1627625.2370164003</c:v>
                </c:pt>
                <c:pt idx="40">
                  <c:v>1635397.9278798972</c:v>
                </c:pt>
                <c:pt idx="41">
                  <c:v>1634086.9231343977</c:v>
                </c:pt>
                <c:pt idx="42">
                  <c:v>1630558.838328419</c:v>
                </c:pt>
                <c:pt idx="43">
                  <c:v>1629865.4108799815</c:v>
                </c:pt>
                <c:pt idx="44">
                  <c:v>1631880.962635482</c:v>
                </c:pt>
                <c:pt idx="45">
                  <c:v>1624199.4296764443</c:v>
                </c:pt>
                <c:pt idx="46">
                  <c:v>1620135.568540513</c:v>
                </c:pt>
                <c:pt idx="47">
                  <c:v>1641490.3712298959</c:v>
                </c:pt>
                <c:pt idx="48">
                  <c:v>1640629.0304579719</c:v>
                </c:pt>
                <c:pt idx="49">
                  <c:v>1637625.9710531069</c:v>
                </c:pt>
                <c:pt idx="50">
                  <c:v>1627598.9285294979</c:v>
                </c:pt>
                <c:pt idx="51">
                  <c:v>1613081.644531684</c:v>
                </c:pt>
                <c:pt idx="52">
                  <c:v>1604674.5461541412</c:v>
                </c:pt>
                <c:pt idx="53">
                  <c:v>1581884.568030782</c:v>
                </c:pt>
                <c:pt idx="54">
                  <c:v>1583675.378167368</c:v>
                </c:pt>
                <c:pt idx="55">
                  <c:v>1566847.9702993955</c:v>
                </c:pt>
                <c:pt idx="56">
                  <c:v>1739240.3377025737</c:v>
                </c:pt>
                <c:pt idx="57">
                  <c:v>1734590.2340776729</c:v>
                </c:pt>
                <c:pt idx="58">
                  <c:v>1726468.5555344282</c:v>
                </c:pt>
                <c:pt idx="59">
                  <c:v>1713299.9981226393</c:v>
                </c:pt>
                <c:pt idx="60">
                  <c:v>1700955.0393445226</c:v>
                </c:pt>
                <c:pt idx="61">
                  <c:v>1703976.313338236</c:v>
                </c:pt>
                <c:pt idx="62">
                  <c:v>1691992.1348547589</c:v>
                </c:pt>
                <c:pt idx="63">
                  <c:v>1681386.2855769161</c:v>
                </c:pt>
                <c:pt idx="64">
                  <c:v>1669883.0105972604</c:v>
                </c:pt>
                <c:pt idx="65">
                  <c:v>1689600.9603135257</c:v>
                </c:pt>
                <c:pt idx="66">
                  <c:v>1671671.2343424305</c:v>
                </c:pt>
                <c:pt idx="67">
                  <c:v>1652471.6781495826</c:v>
                </c:pt>
                <c:pt idx="68">
                  <c:v>1644833.3575316903</c:v>
                </c:pt>
                <c:pt idx="69">
                  <c:v>1620863.3047701709</c:v>
                </c:pt>
                <c:pt idx="70">
                  <c:v>1612279.0255703435</c:v>
                </c:pt>
                <c:pt idx="71">
                  <c:v>1599177.5228425325</c:v>
                </c:pt>
                <c:pt idx="72">
                  <c:v>1580610.9059594809</c:v>
                </c:pt>
                <c:pt idx="73">
                  <c:v>1565549.6076461158</c:v>
                </c:pt>
                <c:pt idx="74">
                  <c:v>1602203.4920998276</c:v>
                </c:pt>
                <c:pt idx="75">
                  <c:v>1695004.4715246407</c:v>
                </c:pt>
                <c:pt idx="76">
                  <c:v>1682956.2898300122</c:v>
                </c:pt>
                <c:pt idx="77">
                  <c:v>1671217.5144898121</c:v>
                </c:pt>
                <c:pt idx="78">
                  <c:v>1666544.6742382881</c:v>
                </c:pt>
                <c:pt idx="79">
                  <c:v>1666829.6269223171</c:v>
                </c:pt>
                <c:pt idx="80">
                  <c:v>1661027.0670869462</c:v>
                </c:pt>
                <c:pt idx="81">
                  <c:v>1648804.5567317656</c:v>
                </c:pt>
                <c:pt idx="82">
                  <c:v>1633087.2461408724</c:v>
                </c:pt>
                <c:pt idx="83">
                  <c:v>1621323.5614134525</c:v>
                </c:pt>
                <c:pt idx="84">
                  <c:v>1625334.3596647249</c:v>
                </c:pt>
                <c:pt idx="85">
                  <c:v>1616661.9194113447</c:v>
                </c:pt>
                <c:pt idx="86">
                  <c:v>1592098.0160714502</c:v>
                </c:pt>
                <c:pt idx="87">
                  <c:v>1583275.2006287298</c:v>
                </c:pt>
                <c:pt idx="88">
                  <c:v>1570639.8658545334</c:v>
                </c:pt>
                <c:pt idx="89">
                  <c:v>1565017.8858319859</c:v>
                </c:pt>
                <c:pt idx="90">
                  <c:v>1549023.0048526574</c:v>
                </c:pt>
                <c:pt idx="91">
                  <c:v>1526406.0657922095</c:v>
                </c:pt>
                <c:pt idx="92">
                  <c:v>1510539.3766233325</c:v>
                </c:pt>
                <c:pt idx="93">
                  <c:v>1646643.0481351586</c:v>
                </c:pt>
                <c:pt idx="94">
                  <c:v>1643318.1835525497</c:v>
                </c:pt>
                <c:pt idx="95">
                  <c:v>1633708.9821718168</c:v>
                </c:pt>
                <c:pt idx="96">
                  <c:v>1624226.8900887056</c:v>
                </c:pt>
                <c:pt idx="97">
                  <c:v>1612134.7602494715</c:v>
                </c:pt>
                <c:pt idx="98">
                  <c:v>1605278.9344143341</c:v>
                </c:pt>
                <c:pt idx="99">
                  <c:v>1591865.1886202467</c:v>
                </c:pt>
                <c:pt idx="100">
                  <c:v>1574773.5102251437</c:v>
                </c:pt>
                <c:pt idx="101">
                  <c:v>1555252.4500289191</c:v>
                </c:pt>
                <c:pt idx="102">
                  <c:v>1558113.142094491</c:v>
                </c:pt>
                <c:pt idx="103">
                  <c:v>1543688.957925071</c:v>
                </c:pt>
                <c:pt idx="104">
                  <c:v>1526329.5937683685</c:v>
                </c:pt>
                <c:pt idx="105">
                  <c:v>1510690.6554149489</c:v>
                </c:pt>
                <c:pt idx="106">
                  <c:v>1482523.8232454534</c:v>
                </c:pt>
                <c:pt idx="107">
                  <c:v>1468406.5891053996</c:v>
                </c:pt>
                <c:pt idx="108">
                  <c:v>1451387.59180019</c:v>
                </c:pt>
                <c:pt idx="109">
                  <c:v>1436436.8425439692</c:v>
                </c:pt>
                <c:pt idx="110">
                  <c:v>1403169.9291793937</c:v>
                </c:pt>
                <c:pt idx="111">
                  <c:v>1515262.3359869467</c:v>
                </c:pt>
                <c:pt idx="112">
                  <c:v>1498361.6836269679</c:v>
                </c:pt>
                <c:pt idx="113">
                  <c:v>1476947.0251758746</c:v>
                </c:pt>
                <c:pt idx="114">
                  <c:v>1460581.6963652654</c:v>
                </c:pt>
                <c:pt idx="115">
                  <c:v>1434237.6192141133</c:v>
                </c:pt>
                <c:pt idx="116">
                  <c:v>1405422.4080159543</c:v>
                </c:pt>
                <c:pt idx="117">
                  <c:v>1384271.6120606174</c:v>
                </c:pt>
                <c:pt idx="118">
                  <c:v>1359229.5437736174</c:v>
                </c:pt>
                <c:pt idx="119">
                  <c:v>1329020.6227937073</c:v>
                </c:pt>
                <c:pt idx="120">
                  <c:v>1316201.6656136499</c:v>
                </c:pt>
                <c:pt idx="121">
                  <c:v>1289021.637490612</c:v>
                </c:pt>
                <c:pt idx="122">
                  <c:v>1264632.2693277523</c:v>
                </c:pt>
                <c:pt idx="123">
                  <c:v>1237920.7970749044</c:v>
                </c:pt>
                <c:pt idx="124">
                  <c:v>1211229.4565035023</c:v>
                </c:pt>
                <c:pt idx="125">
                  <c:v>1181680.2045554882</c:v>
                </c:pt>
                <c:pt idx="126">
                  <c:v>1148494.8548658602</c:v>
                </c:pt>
                <c:pt idx="127">
                  <c:v>1109325.0952916695</c:v>
                </c:pt>
                <c:pt idx="128">
                  <c:v>1074482.6566827933</c:v>
                </c:pt>
                <c:pt idx="129">
                  <c:v>1183510.8885473798</c:v>
                </c:pt>
                <c:pt idx="130">
                  <c:v>1158226.4523431133</c:v>
                </c:pt>
                <c:pt idx="131">
                  <c:v>1126331.6203562072</c:v>
                </c:pt>
                <c:pt idx="132">
                  <c:v>1098042.875253642</c:v>
                </c:pt>
                <c:pt idx="133">
                  <c:v>1074093.9151480431</c:v>
                </c:pt>
                <c:pt idx="134">
                  <c:v>1045942.7024550721</c:v>
                </c:pt>
                <c:pt idx="135">
                  <c:v>1019683.180493289</c:v>
                </c:pt>
                <c:pt idx="136">
                  <c:v>998590.03225972352</c:v>
                </c:pt>
                <c:pt idx="137">
                  <c:v>969936.28768375097</c:v>
                </c:pt>
                <c:pt idx="138">
                  <c:v>964203.65520195849</c:v>
                </c:pt>
                <c:pt idx="139">
                  <c:v>937903.3817848739</c:v>
                </c:pt>
                <c:pt idx="140">
                  <c:v>912568.98987832945</c:v>
                </c:pt>
                <c:pt idx="141">
                  <c:v>890736.84344310092</c:v>
                </c:pt>
                <c:pt idx="142">
                  <c:v>865250.37584342191</c:v>
                </c:pt>
                <c:pt idx="143">
                  <c:v>832803.79414553742</c:v>
                </c:pt>
                <c:pt idx="144">
                  <c:v>806942.94068734907</c:v>
                </c:pt>
                <c:pt idx="145">
                  <c:v>776372.13171419152</c:v>
                </c:pt>
                <c:pt idx="146">
                  <c:v>745679.50699898659</c:v>
                </c:pt>
                <c:pt idx="147">
                  <c:v>771188.85281474446</c:v>
                </c:pt>
                <c:pt idx="148">
                  <c:v>849063.34694737813</c:v>
                </c:pt>
                <c:pt idx="149">
                  <c:v>819002.74837403558</c:v>
                </c:pt>
                <c:pt idx="150">
                  <c:v>787907.72825762734</c:v>
                </c:pt>
                <c:pt idx="151">
                  <c:v>763278.57474723947</c:v>
                </c:pt>
                <c:pt idx="152">
                  <c:v>734612.02791287447</c:v>
                </c:pt>
                <c:pt idx="153">
                  <c:v>708205.28062205587</c:v>
                </c:pt>
                <c:pt idx="154">
                  <c:v>677856.50156247406</c:v>
                </c:pt>
                <c:pt idx="155">
                  <c:v>648947.76874276216</c:v>
                </c:pt>
                <c:pt idx="156">
                  <c:v>619527.08881624916</c:v>
                </c:pt>
                <c:pt idx="157">
                  <c:v>611483.86875381286</c:v>
                </c:pt>
                <c:pt idx="158">
                  <c:v>588681.04496656766</c:v>
                </c:pt>
                <c:pt idx="159">
                  <c:v>562539.41734207526</c:v>
                </c:pt>
                <c:pt idx="160">
                  <c:v>533451.650583643</c:v>
                </c:pt>
                <c:pt idx="161">
                  <c:v>504982.19496112934</c:v>
                </c:pt>
                <c:pt idx="162">
                  <c:v>480599.27165115107</c:v>
                </c:pt>
                <c:pt idx="163">
                  <c:v>453847.34055255074</c:v>
                </c:pt>
                <c:pt idx="164">
                  <c:v>426005.04016219632</c:v>
                </c:pt>
                <c:pt idx="165">
                  <c:v>447551.7586995305</c:v>
                </c:pt>
                <c:pt idx="166">
                  <c:v>537284.43907489115</c:v>
                </c:pt>
                <c:pt idx="167">
                  <c:v>524509.00547364436</c:v>
                </c:pt>
                <c:pt idx="168">
                  <c:v>512885.86485903553</c:v>
                </c:pt>
                <c:pt idx="169">
                  <c:v>503380.38428326283</c:v>
                </c:pt>
                <c:pt idx="170">
                  <c:v>497074.83095870394</c:v>
                </c:pt>
                <c:pt idx="171">
                  <c:v>491123.82912097161</c:v>
                </c:pt>
                <c:pt idx="172">
                  <c:v>483794.53417278017</c:v>
                </c:pt>
                <c:pt idx="173">
                  <c:v>477784.56037817197</c:v>
                </c:pt>
                <c:pt idx="174">
                  <c:v>469549.7815086522</c:v>
                </c:pt>
                <c:pt idx="175">
                  <c:v>486681.25620838057</c:v>
                </c:pt>
                <c:pt idx="176">
                  <c:v>485897.40418775758</c:v>
                </c:pt>
                <c:pt idx="177">
                  <c:v>484311.77493956726</c:v>
                </c:pt>
                <c:pt idx="178">
                  <c:v>481016.33355527197</c:v>
                </c:pt>
                <c:pt idx="179">
                  <c:v>478161.96072629368</c:v>
                </c:pt>
                <c:pt idx="180">
                  <c:v>476055.57551638002</c:v>
                </c:pt>
                <c:pt idx="181">
                  <c:v>473774.82460727252</c:v>
                </c:pt>
                <c:pt idx="182">
                  <c:v>472150.19563861418</c:v>
                </c:pt>
                <c:pt idx="183">
                  <c:v>469826.26025445474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Spreadsheet14.1!$H$25</c:f>
              <c:strCache>
                <c:ptCount val="1"/>
                <c:pt idx="0">
                  <c:v>NEE</c:v>
                </c:pt>
              </c:strCache>
            </c:strRef>
          </c:tx>
          <c:xVal>
            <c:numRef>
              <c:f>Spreadsheet14.1!$B$26:$B$209</c:f>
              <c:numCache>
                <c:formatCode>0.00</c:formatCode>
                <c:ptCount val="184"/>
                <c:pt idx="0">
                  <c:v>0</c:v>
                </c:pt>
                <c:pt idx="1">
                  <c:v>2.747252747252747E-3</c:v>
                </c:pt>
                <c:pt idx="2">
                  <c:v>2.7472527472527476E-2</c:v>
                </c:pt>
                <c:pt idx="3">
                  <c:v>5.4945054945054951E-2</c:v>
                </c:pt>
                <c:pt idx="4">
                  <c:v>8.2417582417582416E-2</c:v>
                </c:pt>
                <c:pt idx="5">
                  <c:v>0.1098901098901099</c:v>
                </c:pt>
                <c:pt idx="6">
                  <c:v>0.13736263736263737</c:v>
                </c:pt>
                <c:pt idx="7">
                  <c:v>0.16483516483516483</c:v>
                </c:pt>
                <c:pt idx="8">
                  <c:v>0.19230769230769232</c:v>
                </c:pt>
                <c:pt idx="9">
                  <c:v>0.2197802197802198</c:v>
                </c:pt>
                <c:pt idx="10">
                  <c:v>0.24725274725274723</c:v>
                </c:pt>
                <c:pt idx="11">
                  <c:v>0.27472527472527475</c:v>
                </c:pt>
                <c:pt idx="12">
                  <c:v>0.30219780219780218</c:v>
                </c:pt>
                <c:pt idx="13">
                  <c:v>0.32967032967032966</c:v>
                </c:pt>
                <c:pt idx="14">
                  <c:v>0.3571428571428571</c:v>
                </c:pt>
                <c:pt idx="15">
                  <c:v>0.38461538461538464</c:v>
                </c:pt>
                <c:pt idx="16">
                  <c:v>0.41208791208791207</c:v>
                </c:pt>
                <c:pt idx="17">
                  <c:v>0.43956043956043961</c:v>
                </c:pt>
                <c:pt idx="18">
                  <c:v>0.46703296703296704</c:v>
                </c:pt>
                <c:pt idx="19">
                  <c:v>0.49450549450549447</c:v>
                </c:pt>
                <c:pt idx="20">
                  <c:v>0.52197802197802201</c:v>
                </c:pt>
                <c:pt idx="21">
                  <c:v>0.5494505494505495</c:v>
                </c:pt>
                <c:pt idx="22">
                  <c:v>0.57692307692307698</c:v>
                </c:pt>
                <c:pt idx="23">
                  <c:v>0.60439560439560436</c:v>
                </c:pt>
                <c:pt idx="24">
                  <c:v>0.63186813186813184</c:v>
                </c:pt>
                <c:pt idx="25">
                  <c:v>0.65934065934065933</c:v>
                </c:pt>
                <c:pt idx="26">
                  <c:v>0.68681318681318682</c:v>
                </c:pt>
                <c:pt idx="27">
                  <c:v>0.71428571428571419</c:v>
                </c:pt>
                <c:pt idx="28">
                  <c:v>0.74175824175824179</c:v>
                </c:pt>
                <c:pt idx="29">
                  <c:v>0.76923076923076927</c:v>
                </c:pt>
                <c:pt idx="30">
                  <c:v>0.79670329670329665</c:v>
                </c:pt>
                <c:pt idx="31">
                  <c:v>0.82417582417582413</c:v>
                </c:pt>
                <c:pt idx="32">
                  <c:v>0.85164835164835173</c:v>
                </c:pt>
                <c:pt idx="33">
                  <c:v>0.87912087912087922</c:v>
                </c:pt>
                <c:pt idx="34">
                  <c:v>0.90659340659340659</c:v>
                </c:pt>
                <c:pt idx="35">
                  <c:v>0.93406593406593408</c:v>
                </c:pt>
                <c:pt idx="36">
                  <c:v>0.96153846153846156</c:v>
                </c:pt>
                <c:pt idx="37">
                  <c:v>0.98901098901098894</c:v>
                </c:pt>
                <c:pt idx="38">
                  <c:v>1.0164835164835164</c:v>
                </c:pt>
                <c:pt idx="39">
                  <c:v>1.043956043956044</c:v>
                </c:pt>
                <c:pt idx="40">
                  <c:v>1.0714285714285714</c:v>
                </c:pt>
                <c:pt idx="41">
                  <c:v>1.098901098901099</c:v>
                </c:pt>
                <c:pt idx="42">
                  <c:v>1.1263736263736264</c:v>
                </c:pt>
                <c:pt idx="43">
                  <c:v>1.153846153846154</c:v>
                </c:pt>
                <c:pt idx="44">
                  <c:v>1.1813186813186813</c:v>
                </c:pt>
                <c:pt idx="45">
                  <c:v>1.2087912087912087</c:v>
                </c:pt>
                <c:pt idx="46">
                  <c:v>1.2362637362637363</c:v>
                </c:pt>
                <c:pt idx="47">
                  <c:v>1.2637362637362637</c:v>
                </c:pt>
                <c:pt idx="48">
                  <c:v>1.2912087912087913</c:v>
                </c:pt>
                <c:pt idx="49">
                  <c:v>1.3186813186813187</c:v>
                </c:pt>
                <c:pt idx="50">
                  <c:v>1.346153846153846</c:v>
                </c:pt>
                <c:pt idx="51">
                  <c:v>1.3736263736263736</c:v>
                </c:pt>
                <c:pt idx="52">
                  <c:v>1.401098901098901</c:v>
                </c:pt>
                <c:pt idx="53">
                  <c:v>1.4285714285714284</c:v>
                </c:pt>
                <c:pt idx="54">
                  <c:v>1.4560439560439562</c:v>
                </c:pt>
                <c:pt idx="55">
                  <c:v>1.4835164835164836</c:v>
                </c:pt>
                <c:pt idx="56">
                  <c:v>1.5109890109890109</c:v>
                </c:pt>
                <c:pt idx="57">
                  <c:v>1.5384615384615385</c:v>
                </c:pt>
                <c:pt idx="58">
                  <c:v>1.5659340659340659</c:v>
                </c:pt>
                <c:pt idx="59">
                  <c:v>1.5934065934065933</c:v>
                </c:pt>
                <c:pt idx="60">
                  <c:v>1.6208791208791209</c:v>
                </c:pt>
                <c:pt idx="61">
                  <c:v>1.6483516483516483</c:v>
                </c:pt>
                <c:pt idx="62">
                  <c:v>1.6758241758241756</c:v>
                </c:pt>
                <c:pt idx="63">
                  <c:v>1.7032967032967035</c:v>
                </c:pt>
                <c:pt idx="64">
                  <c:v>1.7307692307692308</c:v>
                </c:pt>
                <c:pt idx="65">
                  <c:v>1.7582417582417584</c:v>
                </c:pt>
                <c:pt idx="66">
                  <c:v>1.7857142857142858</c:v>
                </c:pt>
                <c:pt idx="67">
                  <c:v>1.8131868131868132</c:v>
                </c:pt>
                <c:pt idx="68">
                  <c:v>1.8406593406593408</c:v>
                </c:pt>
                <c:pt idx="69">
                  <c:v>1.8681318681318682</c:v>
                </c:pt>
                <c:pt idx="70">
                  <c:v>1.8956043956043955</c:v>
                </c:pt>
                <c:pt idx="71">
                  <c:v>1.9230769230769231</c:v>
                </c:pt>
                <c:pt idx="72">
                  <c:v>1.9505494505494505</c:v>
                </c:pt>
                <c:pt idx="73">
                  <c:v>1.9780219780219779</c:v>
                </c:pt>
                <c:pt idx="74">
                  <c:v>2.0054945054945055</c:v>
                </c:pt>
                <c:pt idx="75">
                  <c:v>2.0329670329670328</c:v>
                </c:pt>
                <c:pt idx="76">
                  <c:v>2.0604395604395602</c:v>
                </c:pt>
                <c:pt idx="77">
                  <c:v>2.087912087912088</c:v>
                </c:pt>
                <c:pt idx="78">
                  <c:v>2.1153846153846154</c:v>
                </c:pt>
                <c:pt idx="79">
                  <c:v>2.1428571428571428</c:v>
                </c:pt>
                <c:pt idx="80">
                  <c:v>2.1703296703296706</c:v>
                </c:pt>
                <c:pt idx="81">
                  <c:v>2.197802197802198</c:v>
                </c:pt>
                <c:pt idx="82">
                  <c:v>2.2252747252747254</c:v>
                </c:pt>
                <c:pt idx="83">
                  <c:v>2.2527472527472527</c:v>
                </c:pt>
                <c:pt idx="84">
                  <c:v>2.2802197802197801</c:v>
                </c:pt>
                <c:pt idx="85">
                  <c:v>2.3076923076923079</c:v>
                </c:pt>
                <c:pt idx="86">
                  <c:v>2.3351648351648353</c:v>
                </c:pt>
                <c:pt idx="87">
                  <c:v>2.3626373626373627</c:v>
                </c:pt>
                <c:pt idx="88">
                  <c:v>2.3901098901098901</c:v>
                </c:pt>
                <c:pt idx="89">
                  <c:v>2.4175824175824174</c:v>
                </c:pt>
                <c:pt idx="90">
                  <c:v>2.4450549450549448</c:v>
                </c:pt>
                <c:pt idx="91">
                  <c:v>2.4725274725274726</c:v>
                </c:pt>
                <c:pt idx="92">
                  <c:v>2.5</c:v>
                </c:pt>
                <c:pt idx="93">
                  <c:v>2.5274725274725274</c:v>
                </c:pt>
                <c:pt idx="94">
                  <c:v>2.5549450549450547</c:v>
                </c:pt>
                <c:pt idx="95">
                  <c:v>2.5824175824175826</c:v>
                </c:pt>
                <c:pt idx="96">
                  <c:v>2.6098901098901099</c:v>
                </c:pt>
                <c:pt idx="97">
                  <c:v>2.6373626373626373</c:v>
                </c:pt>
                <c:pt idx="98">
                  <c:v>2.6648351648351647</c:v>
                </c:pt>
                <c:pt idx="99">
                  <c:v>2.6923076923076921</c:v>
                </c:pt>
                <c:pt idx="100">
                  <c:v>2.7197802197802194</c:v>
                </c:pt>
                <c:pt idx="101">
                  <c:v>2.7472527472527473</c:v>
                </c:pt>
                <c:pt idx="102">
                  <c:v>2.7747252747252746</c:v>
                </c:pt>
                <c:pt idx="103">
                  <c:v>2.802197802197802</c:v>
                </c:pt>
                <c:pt idx="104">
                  <c:v>2.8296703296703294</c:v>
                </c:pt>
                <c:pt idx="105">
                  <c:v>2.8571428571428568</c:v>
                </c:pt>
                <c:pt idx="106">
                  <c:v>2.8846153846153841</c:v>
                </c:pt>
                <c:pt idx="107">
                  <c:v>2.9120879120879124</c:v>
                </c:pt>
                <c:pt idx="108">
                  <c:v>2.9395604395604398</c:v>
                </c:pt>
                <c:pt idx="109">
                  <c:v>2.9670329670329672</c:v>
                </c:pt>
                <c:pt idx="110">
                  <c:v>2.9945054945054945</c:v>
                </c:pt>
                <c:pt idx="111">
                  <c:v>3.0219780219780219</c:v>
                </c:pt>
                <c:pt idx="112">
                  <c:v>3.0494505494505497</c:v>
                </c:pt>
                <c:pt idx="113">
                  <c:v>3.0769230769230771</c:v>
                </c:pt>
                <c:pt idx="114">
                  <c:v>3.1043956043956045</c:v>
                </c:pt>
                <c:pt idx="115">
                  <c:v>3.1318681318681318</c:v>
                </c:pt>
                <c:pt idx="116">
                  <c:v>3.1593406593406592</c:v>
                </c:pt>
                <c:pt idx="117">
                  <c:v>3.1868131868131866</c:v>
                </c:pt>
                <c:pt idx="118">
                  <c:v>3.2142857142857144</c:v>
                </c:pt>
                <c:pt idx="119">
                  <c:v>3.2417582417582418</c:v>
                </c:pt>
                <c:pt idx="120">
                  <c:v>3.2692307692307692</c:v>
                </c:pt>
                <c:pt idx="121">
                  <c:v>3.2967032967032965</c:v>
                </c:pt>
                <c:pt idx="122">
                  <c:v>3.3241758241758239</c:v>
                </c:pt>
                <c:pt idx="123">
                  <c:v>3.3516483516483513</c:v>
                </c:pt>
                <c:pt idx="124">
                  <c:v>3.3791208791208796</c:v>
                </c:pt>
                <c:pt idx="125">
                  <c:v>3.4065934065934069</c:v>
                </c:pt>
                <c:pt idx="126">
                  <c:v>3.4340659340659343</c:v>
                </c:pt>
                <c:pt idx="127">
                  <c:v>3.4615384615384617</c:v>
                </c:pt>
                <c:pt idx="128">
                  <c:v>3.4890109890109891</c:v>
                </c:pt>
                <c:pt idx="129">
                  <c:v>3.5164835164835169</c:v>
                </c:pt>
                <c:pt idx="130">
                  <c:v>3.5439560439560442</c:v>
                </c:pt>
                <c:pt idx="131">
                  <c:v>3.5714285714285716</c:v>
                </c:pt>
                <c:pt idx="132">
                  <c:v>3.598901098901099</c:v>
                </c:pt>
                <c:pt idx="133">
                  <c:v>3.6263736263736264</c:v>
                </c:pt>
                <c:pt idx="134">
                  <c:v>3.6538461538461537</c:v>
                </c:pt>
                <c:pt idx="135">
                  <c:v>3.6813186813186816</c:v>
                </c:pt>
                <c:pt idx="136">
                  <c:v>3.7087912087912089</c:v>
                </c:pt>
                <c:pt idx="137">
                  <c:v>3.7362637362637363</c:v>
                </c:pt>
                <c:pt idx="138">
                  <c:v>3.7637362637362637</c:v>
                </c:pt>
                <c:pt idx="139">
                  <c:v>3.7912087912087911</c:v>
                </c:pt>
                <c:pt idx="140">
                  <c:v>3.8186813186813184</c:v>
                </c:pt>
                <c:pt idx="141">
                  <c:v>3.8461538461538463</c:v>
                </c:pt>
                <c:pt idx="142">
                  <c:v>3.8736263736263736</c:v>
                </c:pt>
                <c:pt idx="143">
                  <c:v>3.901098901098901</c:v>
                </c:pt>
                <c:pt idx="144">
                  <c:v>3.9285714285714284</c:v>
                </c:pt>
                <c:pt idx="145">
                  <c:v>3.9560439560439558</c:v>
                </c:pt>
                <c:pt idx="146">
                  <c:v>3.9835164835164831</c:v>
                </c:pt>
                <c:pt idx="147">
                  <c:v>4.0109890109890109</c:v>
                </c:pt>
                <c:pt idx="148">
                  <c:v>4.0384615384615383</c:v>
                </c:pt>
                <c:pt idx="149">
                  <c:v>4.0659340659340657</c:v>
                </c:pt>
                <c:pt idx="150">
                  <c:v>4.0934065934065931</c:v>
                </c:pt>
                <c:pt idx="151">
                  <c:v>4.1208791208791204</c:v>
                </c:pt>
                <c:pt idx="152">
                  <c:v>4.1483516483516487</c:v>
                </c:pt>
                <c:pt idx="153">
                  <c:v>4.1758241758241761</c:v>
                </c:pt>
                <c:pt idx="154">
                  <c:v>4.2032967032967035</c:v>
                </c:pt>
                <c:pt idx="155">
                  <c:v>4.2307692307692308</c:v>
                </c:pt>
                <c:pt idx="156">
                  <c:v>4.2582417582417582</c:v>
                </c:pt>
                <c:pt idx="157">
                  <c:v>4.2857142857142856</c:v>
                </c:pt>
                <c:pt idx="158">
                  <c:v>4.3131868131868139</c:v>
                </c:pt>
                <c:pt idx="159">
                  <c:v>4.3406593406593412</c:v>
                </c:pt>
                <c:pt idx="160">
                  <c:v>4.3681318681318686</c:v>
                </c:pt>
                <c:pt idx="161">
                  <c:v>4.395604395604396</c:v>
                </c:pt>
                <c:pt idx="162">
                  <c:v>4.4230769230769234</c:v>
                </c:pt>
                <c:pt idx="163">
                  <c:v>4.4505494505494507</c:v>
                </c:pt>
                <c:pt idx="164">
                  <c:v>4.4780219780219781</c:v>
                </c:pt>
                <c:pt idx="165">
                  <c:v>4.5054945054945055</c:v>
                </c:pt>
                <c:pt idx="166">
                  <c:v>4.5329670329670328</c:v>
                </c:pt>
                <c:pt idx="167">
                  <c:v>4.5604395604395602</c:v>
                </c:pt>
                <c:pt idx="168">
                  <c:v>4.5879120879120876</c:v>
                </c:pt>
                <c:pt idx="169">
                  <c:v>4.6153846153846159</c:v>
                </c:pt>
                <c:pt idx="170">
                  <c:v>4.6428571428571432</c:v>
                </c:pt>
                <c:pt idx="171">
                  <c:v>4.6703296703296706</c:v>
                </c:pt>
                <c:pt idx="172">
                  <c:v>4.697802197802198</c:v>
                </c:pt>
                <c:pt idx="173">
                  <c:v>4.7252747252747254</c:v>
                </c:pt>
                <c:pt idx="174">
                  <c:v>4.7527472527472527</c:v>
                </c:pt>
                <c:pt idx="175">
                  <c:v>4.7802197802197801</c:v>
                </c:pt>
                <c:pt idx="176">
                  <c:v>4.8076923076923075</c:v>
                </c:pt>
                <c:pt idx="177">
                  <c:v>4.8351648351648349</c:v>
                </c:pt>
                <c:pt idx="178">
                  <c:v>4.8626373626373622</c:v>
                </c:pt>
                <c:pt idx="179">
                  <c:v>4.8901098901098896</c:v>
                </c:pt>
                <c:pt idx="180">
                  <c:v>4.917582417582417</c:v>
                </c:pt>
                <c:pt idx="181">
                  <c:v>4.9450549450549453</c:v>
                </c:pt>
                <c:pt idx="182">
                  <c:v>4.9725274725274726</c:v>
                </c:pt>
                <c:pt idx="183">
                  <c:v>5</c:v>
                </c:pt>
              </c:numCache>
            </c:numRef>
          </c:xVal>
          <c:yVal>
            <c:numRef>
              <c:f>Spreadsheet14.1!$H$26:$H$209</c:f>
              <c:numCache>
                <c:formatCode>#,##0</c:formatCode>
                <c:ptCount val="184"/>
                <c:pt idx="0">
                  <c:v>0</c:v>
                </c:pt>
                <c:pt idx="1">
                  <c:v>-156490.59750472259</c:v>
                </c:pt>
                <c:pt idx="2">
                  <c:v>-528237.52593755524</c:v>
                </c:pt>
                <c:pt idx="3">
                  <c:v>-772880.78410534014</c:v>
                </c:pt>
                <c:pt idx="4">
                  <c:v>-963501.82826622517</c:v>
                </c:pt>
                <c:pt idx="5">
                  <c:v>-1134596.9014489928</c:v>
                </c:pt>
                <c:pt idx="6">
                  <c:v>-1303347.1946165655</c:v>
                </c:pt>
                <c:pt idx="7">
                  <c:v>-1436232.973580868</c:v>
                </c:pt>
                <c:pt idx="8">
                  <c:v>-1574358.9636489942</c:v>
                </c:pt>
                <c:pt idx="9">
                  <c:v>-1715207.2936196087</c:v>
                </c:pt>
                <c:pt idx="10">
                  <c:v>-1836898.3028749351</c:v>
                </c:pt>
                <c:pt idx="11">
                  <c:v>-1889106.5817665902</c:v>
                </c:pt>
                <c:pt idx="12">
                  <c:v>-2010622.2493902682</c:v>
                </c:pt>
                <c:pt idx="13">
                  <c:v>-2144012.2336059236</c:v>
                </c:pt>
                <c:pt idx="14">
                  <c:v>-2271547.0274593383</c:v>
                </c:pt>
                <c:pt idx="15">
                  <c:v>-2393827.1792946137</c:v>
                </c:pt>
                <c:pt idx="16">
                  <c:v>-2495416.7181365476</c:v>
                </c:pt>
                <c:pt idx="17">
                  <c:v>-2607885.8940656823</c:v>
                </c:pt>
                <c:pt idx="18">
                  <c:v>-2710529.2531311936</c:v>
                </c:pt>
                <c:pt idx="19">
                  <c:v>-2801586.6641190397</c:v>
                </c:pt>
                <c:pt idx="20">
                  <c:v>-2441521.3133045034</c:v>
                </c:pt>
                <c:pt idx="21">
                  <c:v>-2515456.6260517179</c:v>
                </c:pt>
                <c:pt idx="22">
                  <c:v>-2593467.2206766806</c:v>
                </c:pt>
                <c:pt idx="23">
                  <c:v>-2660787.908999118</c:v>
                </c:pt>
                <c:pt idx="24">
                  <c:v>-2742270.3815685608</c:v>
                </c:pt>
                <c:pt idx="25">
                  <c:v>-2830757.2544076354</c:v>
                </c:pt>
                <c:pt idx="26">
                  <c:v>-2902166.4246608363</c:v>
                </c:pt>
                <c:pt idx="27">
                  <c:v>-2973437.5301880119</c:v>
                </c:pt>
                <c:pt idx="28">
                  <c:v>-3050894.0281904973</c:v>
                </c:pt>
                <c:pt idx="29">
                  <c:v>-3067349.7837842782</c:v>
                </c:pt>
                <c:pt idx="30">
                  <c:v>-3143455.1676582885</c:v>
                </c:pt>
                <c:pt idx="31">
                  <c:v>-3222487.1883709747</c:v>
                </c:pt>
                <c:pt idx="32">
                  <c:v>-3304401.5367678325</c:v>
                </c:pt>
                <c:pt idx="33">
                  <c:v>-3382315.9484793292</c:v>
                </c:pt>
                <c:pt idx="34">
                  <c:v>-3459818.631472283</c:v>
                </c:pt>
                <c:pt idx="35">
                  <c:v>-3526042.7856247113</c:v>
                </c:pt>
                <c:pt idx="36">
                  <c:v>-3595586.9912646422</c:v>
                </c:pt>
                <c:pt idx="37">
                  <c:v>-3664297.8127765963</c:v>
                </c:pt>
                <c:pt idx="38">
                  <c:v>-3261724.2848127182</c:v>
                </c:pt>
                <c:pt idx="39">
                  <c:v>-3312376.1398373754</c:v>
                </c:pt>
                <c:pt idx="40">
                  <c:v>-3360467.7980307289</c:v>
                </c:pt>
                <c:pt idx="41">
                  <c:v>-3413049.9681274849</c:v>
                </c:pt>
                <c:pt idx="42">
                  <c:v>-3462503.2178779105</c:v>
                </c:pt>
                <c:pt idx="43">
                  <c:v>-3526972.7203143025</c:v>
                </c:pt>
                <c:pt idx="44">
                  <c:v>-3572443.6835869164</c:v>
                </c:pt>
                <c:pt idx="45">
                  <c:v>-3609593.8650917276</c:v>
                </c:pt>
                <c:pt idx="46">
                  <c:v>-3652268.4286735337</c:v>
                </c:pt>
                <c:pt idx="47">
                  <c:v>-3641314.6643735445</c:v>
                </c:pt>
                <c:pt idx="48">
                  <c:v>-3686127.2639780506</c:v>
                </c:pt>
                <c:pt idx="49">
                  <c:v>-3741419.782983026</c:v>
                </c:pt>
                <c:pt idx="50">
                  <c:v>-3795048.6659662533</c:v>
                </c:pt>
                <c:pt idx="51">
                  <c:v>-3837095.1611364521</c:v>
                </c:pt>
                <c:pt idx="52">
                  <c:v>-3882795.0309399171</c:v>
                </c:pt>
                <c:pt idx="53">
                  <c:v>-3918622.8655722723</c:v>
                </c:pt>
                <c:pt idx="54">
                  <c:v>-3963771.5403969027</c:v>
                </c:pt>
                <c:pt idx="55">
                  <c:v>-4002025.9378183978</c:v>
                </c:pt>
                <c:pt idx="56">
                  <c:v>-3593933.697364233</c:v>
                </c:pt>
                <c:pt idx="57">
                  <c:v>-3651293.0984441689</c:v>
                </c:pt>
                <c:pt idx="58">
                  <c:v>-3709383.7194236279</c:v>
                </c:pt>
                <c:pt idx="59">
                  <c:v>-3752932.4929404166</c:v>
                </c:pt>
                <c:pt idx="60">
                  <c:v>-3794323.6912364573</c:v>
                </c:pt>
                <c:pt idx="61">
                  <c:v>-3831465.1736818827</c:v>
                </c:pt>
                <c:pt idx="62">
                  <c:v>-3853276.0038763727</c:v>
                </c:pt>
                <c:pt idx="63">
                  <c:v>-3882219.5940199788</c:v>
                </c:pt>
                <c:pt idx="64">
                  <c:v>-3907537.9692547112</c:v>
                </c:pt>
                <c:pt idx="65">
                  <c:v>-3868550.0119918855</c:v>
                </c:pt>
                <c:pt idx="66">
                  <c:v>-3905969.3097408409</c:v>
                </c:pt>
                <c:pt idx="67">
                  <c:v>-3944788.7621669606</c:v>
                </c:pt>
                <c:pt idx="68">
                  <c:v>-3975844.268345925</c:v>
                </c:pt>
                <c:pt idx="69">
                  <c:v>-4012690.1144359</c:v>
                </c:pt>
                <c:pt idx="70">
                  <c:v>-4042157.4851235612</c:v>
                </c:pt>
                <c:pt idx="71">
                  <c:v>-4057466.4894428165</c:v>
                </c:pt>
                <c:pt idx="72">
                  <c:v>-4084915.3692550114</c:v>
                </c:pt>
                <c:pt idx="73">
                  <c:v>-4109607.158021817</c:v>
                </c:pt>
                <c:pt idx="74">
                  <c:v>-3962029.9238399598</c:v>
                </c:pt>
                <c:pt idx="75">
                  <c:v>-3730617.7382308175</c:v>
                </c:pt>
                <c:pt idx="76">
                  <c:v>-3765915.6390794343</c:v>
                </c:pt>
                <c:pt idx="77">
                  <c:v>-3792133.7659990876</c:v>
                </c:pt>
                <c:pt idx="78">
                  <c:v>-3801428.0997108114</c:v>
                </c:pt>
                <c:pt idx="79">
                  <c:v>-3811322.9212797359</c:v>
                </c:pt>
                <c:pt idx="80">
                  <c:v>-3818807.3146679243</c:v>
                </c:pt>
                <c:pt idx="81">
                  <c:v>-3822242.7460712162</c:v>
                </c:pt>
                <c:pt idx="82">
                  <c:v>-3829099.0162368761</c:v>
                </c:pt>
                <c:pt idx="83">
                  <c:v>-3831736.019839962</c:v>
                </c:pt>
                <c:pt idx="84">
                  <c:v>-3778526.4499028083</c:v>
                </c:pt>
                <c:pt idx="85">
                  <c:v>-3783330.7357414286</c:v>
                </c:pt>
                <c:pt idx="86">
                  <c:v>-3784911.4691635016</c:v>
                </c:pt>
                <c:pt idx="87">
                  <c:v>-3797447.1340569663</c:v>
                </c:pt>
                <c:pt idx="88">
                  <c:v>-3803673.7315932075</c:v>
                </c:pt>
                <c:pt idx="89">
                  <c:v>-3813509.1960916901</c:v>
                </c:pt>
                <c:pt idx="90">
                  <c:v>-3811638.5059187268</c:v>
                </c:pt>
                <c:pt idx="91">
                  <c:v>-3810466.1714030146</c:v>
                </c:pt>
                <c:pt idx="92">
                  <c:v>-3836182.7482451648</c:v>
                </c:pt>
                <c:pt idx="93">
                  <c:v>-3425730.8451913982</c:v>
                </c:pt>
                <c:pt idx="94">
                  <c:v>-3461743.7582838153</c:v>
                </c:pt>
                <c:pt idx="95">
                  <c:v>-3482310.6224252437</c:v>
                </c:pt>
                <c:pt idx="96">
                  <c:v>-3486994.862552586</c:v>
                </c:pt>
                <c:pt idx="97">
                  <c:v>-3485554.7939177225</c:v>
                </c:pt>
                <c:pt idx="98">
                  <c:v>-3480396.0992134046</c:v>
                </c:pt>
                <c:pt idx="99">
                  <c:v>-3464262.3467553859</c:v>
                </c:pt>
                <c:pt idx="100">
                  <c:v>-3457506.8051773119</c:v>
                </c:pt>
                <c:pt idx="101">
                  <c:v>-3445880.1235801326</c:v>
                </c:pt>
                <c:pt idx="102">
                  <c:v>-3387425.7510514176</c:v>
                </c:pt>
                <c:pt idx="103">
                  <c:v>-3385127.1646970818</c:v>
                </c:pt>
                <c:pt idx="104">
                  <c:v>-3380841.4167023427</c:v>
                </c:pt>
                <c:pt idx="105">
                  <c:v>-3371935.2040002164</c:v>
                </c:pt>
                <c:pt idx="106">
                  <c:v>-3369080.3618720863</c:v>
                </c:pt>
                <c:pt idx="107">
                  <c:v>-3358446.9506164147</c:v>
                </c:pt>
                <c:pt idx="108">
                  <c:v>-3353333.2737005921</c:v>
                </c:pt>
                <c:pt idx="109">
                  <c:v>-3344591.1375337392</c:v>
                </c:pt>
                <c:pt idx="110">
                  <c:v>-3345362.2742167506</c:v>
                </c:pt>
                <c:pt idx="111">
                  <c:v>-2857719.1625069887</c:v>
                </c:pt>
                <c:pt idx="112">
                  <c:v>-2841244.1550504849</c:v>
                </c:pt>
                <c:pt idx="113">
                  <c:v>-2801664.8514930122</c:v>
                </c:pt>
                <c:pt idx="114">
                  <c:v>-2755650.3461058834</c:v>
                </c:pt>
                <c:pt idx="115">
                  <c:v>-2710854.4975344883</c:v>
                </c:pt>
                <c:pt idx="116">
                  <c:v>-2665552.4973994503</c:v>
                </c:pt>
                <c:pt idx="117">
                  <c:v>-2625957.4379601898</c:v>
                </c:pt>
                <c:pt idx="118">
                  <c:v>-2585162.1041893773</c:v>
                </c:pt>
                <c:pt idx="119">
                  <c:v>-2543162.2760841018</c:v>
                </c:pt>
                <c:pt idx="120">
                  <c:v>-2450211.5315748891</c:v>
                </c:pt>
                <c:pt idx="121">
                  <c:v>-2412048.4524835879</c:v>
                </c:pt>
                <c:pt idx="122">
                  <c:v>-2367652.9109655381</c:v>
                </c:pt>
                <c:pt idx="123">
                  <c:v>-2329620.2205782342</c:v>
                </c:pt>
                <c:pt idx="124">
                  <c:v>-2291965.3513182523</c:v>
                </c:pt>
                <c:pt idx="125">
                  <c:v>-2260831.2981689847</c:v>
                </c:pt>
                <c:pt idx="126">
                  <c:v>-2236358.8269227939</c:v>
                </c:pt>
                <c:pt idx="127">
                  <c:v>-2217118.5463880338</c:v>
                </c:pt>
                <c:pt idx="128">
                  <c:v>-2200599.1272506765</c:v>
                </c:pt>
                <c:pt idx="129">
                  <c:v>-1753032.5994114338</c:v>
                </c:pt>
                <c:pt idx="130">
                  <c:v>-1746402.4964961137</c:v>
                </c:pt>
                <c:pt idx="131">
                  <c:v>-1721886.6899704898</c:v>
                </c:pt>
                <c:pt idx="132">
                  <c:v>-1688829.4707006861</c:v>
                </c:pt>
                <c:pt idx="133">
                  <c:v>-1651751.2713996156</c:v>
                </c:pt>
                <c:pt idx="134">
                  <c:v>-1613384.6912526574</c:v>
                </c:pt>
                <c:pt idx="135">
                  <c:v>-1577492.0983390093</c:v>
                </c:pt>
                <c:pt idx="136">
                  <c:v>-1542819.2807589341</c:v>
                </c:pt>
                <c:pt idx="137">
                  <c:v>-1515441.1259316518</c:v>
                </c:pt>
                <c:pt idx="138">
                  <c:v>-1435609.2626635549</c:v>
                </c:pt>
                <c:pt idx="139">
                  <c:v>-1407348.62937717</c:v>
                </c:pt>
                <c:pt idx="140">
                  <c:v>-1375305.419993374</c:v>
                </c:pt>
                <c:pt idx="141">
                  <c:v>-1346293.0437377586</c:v>
                </c:pt>
                <c:pt idx="142">
                  <c:v>-1317462.8667236562</c:v>
                </c:pt>
                <c:pt idx="143">
                  <c:v>-1299427.747728569</c:v>
                </c:pt>
                <c:pt idx="144">
                  <c:v>-1285493.8171673003</c:v>
                </c:pt>
                <c:pt idx="145">
                  <c:v>-1275987.7422297203</c:v>
                </c:pt>
                <c:pt idx="146">
                  <c:v>-1273228.9652299259</c:v>
                </c:pt>
                <c:pt idx="147">
                  <c:v>-1126927.8709086052</c:v>
                </c:pt>
                <c:pt idx="148">
                  <c:v>-910189.92682911444</c:v>
                </c:pt>
                <c:pt idx="149">
                  <c:v>-925065.72449776728</c:v>
                </c:pt>
                <c:pt idx="150">
                  <c:v>-937005.64796085027</c:v>
                </c:pt>
                <c:pt idx="151">
                  <c:v>-944760.69733353751</c:v>
                </c:pt>
                <c:pt idx="152">
                  <c:v>-953014.72492797184</c:v>
                </c:pt>
                <c:pt idx="153">
                  <c:v>-962474.42989595071</c:v>
                </c:pt>
                <c:pt idx="154">
                  <c:v>-973005.29205732571</c:v>
                </c:pt>
                <c:pt idx="155">
                  <c:v>-986720.4854267136</c:v>
                </c:pt>
                <c:pt idx="156">
                  <c:v>-1003963.4389107347</c:v>
                </c:pt>
                <c:pt idx="157">
                  <c:v>-962545.88048184523</c:v>
                </c:pt>
                <c:pt idx="158">
                  <c:v>-972637.76272517582</c:v>
                </c:pt>
                <c:pt idx="159">
                  <c:v>-985999.8574150356</c:v>
                </c:pt>
                <c:pt idx="160">
                  <c:v>-1001962.1728606015</c:v>
                </c:pt>
                <c:pt idx="161">
                  <c:v>-1020460.2743134634</c:v>
                </c:pt>
                <c:pt idx="162">
                  <c:v>-1042536.4473338358</c:v>
                </c:pt>
                <c:pt idx="163">
                  <c:v>-1068609.3494467789</c:v>
                </c:pt>
                <c:pt idx="164">
                  <c:v>-1097134.0786798974</c:v>
                </c:pt>
                <c:pt idx="165">
                  <c:v>-974355.34616131824</c:v>
                </c:pt>
                <c:pt idx="166">
                  <c:v>-739374.91274631501</c:v>
                </c:pt>
                <c:pt idx="167">
                  <c:v>-740771.60624310211</c:v>
                </c:pt>
                <c:pt idx="168">
                  <c:v>-740812.19525238429</c:v>
                </c:pt>
                <c:pt idx="169">
                  <c:v>-737769.70057975</c:v>
                </c:pt>
                <c:pt idx="170">
                  <c:v>-733698.73084649909</c:v>
                </c:pt>
                <c:pt idx="171">
                  <c:v>-730980.29807995516</c:v>
                </c:pt>
                <c:pt idx="172">
                  <c:v>-727853.06356608181</c:v>
                </c:pt>
                <c:pt idx="173">
                  <c:v>-729095.44645803666</c:v>
                </c:pt>
                <c:pt idx="174">
                  <c:v>-733467.83514779957</c:v>
                </c:pt>
                <c:pt idx="175">
                  <c:v>-688584.37694604427</c:v>
                </c:pt>
                <c:pt idx="176">
                  <c:v>-685801.69754881947</c:v>
                </c:pt>
                <c:pt idx="177">
                  <c:v>-685238.15438148007</c:v>
                </c:pt>
                <c:pt idx="178">
                  <c:v>-687774.53834088123</c:v>
                </c:pt>
                <c:pt idx="179">
                  <c:v>-692373.8544415317</c:v>
                </c:pt>
                <c:pt idx="180">
                  <c:v>-699247.53405976563</c:v>
                </c:pt>
                <c:pt idx="181">
                  <c:v>-708465.22429788637</c:v>
                </c:pt>
                <c:pt idx="182">
                  <c:v>-717931.69985183282</c:v>
                </c:pt>
                <c:pt idx="183">
                  <c:v>-731806.53054661944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222400"/>
        <c:axId val="157016448"/>
      </c:scatterChart>
      <c:valAx>
        <c:axId val="137222400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(years)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57016448"/>
        <c:crosses val="autoZero"/>
        <c:crossBetween val="midCat"/>
      </c:valAx>
      <c:valAx>
        <c:axId val="1570164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Exposure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37222400"/>
        <c:crosses val="autoZero"/>
        <c:crossBetween val="midCat"/>
      </c:valAx>
      <c:spPr>
        <a:noFill/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34056364829396329"/>
          <c:y val="2.7777777777777776E-2"/>
          <c:w val="0.31331714785651793"/>
          <c:h val="8.3717191601049873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http://www.oftrainin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8</xdr:col>
      <xdr:colOff>285749</xdr:colOff>
      <xdr:row>7</xdr:row>
      <xdr:rowOff>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0" y="9525"/>
          <a:ext cx="6105524" cy="1123950"/>
        </a:xfrm>
        <a:prstGeom prst="rect">
          <a:avLst/>
        </a:prstGeom>
        <a:solidFill>
          <a:srgbClr val="DDDDDD"/>
        </a:solidFill>
        <a:ln w="9525">
          <a:solidFill>
            <a:srgbClr val="DDDDDD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2800" b="0" i="0" u="none" strike="noStrike" baseline="0">
              <a:solidFill>
                <a:srgbClr val="0000FF"/>
              </a:solidFill>
              <a:latin typeface="Arial"/>
              <a:cs typeface="Arial"/>
            </a:rPr>
            <a:t>FVA Calculation</a:t>
          </a: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Simple standard CVA and DVA calculations for the four trade portfolio under the assumption of no wrong-way risk. The default probabilities of the institution are shown as being negative for expositional purposes.</a:t>
          </a:r>
        </a:p>
        <a:p>
          <a:pPr algn="l" rtl="0">
            <a:defRPr sz="1000"/>
          </a:pPr>
          <a:endParaRPr lang="en-GB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438150</xdr:colOff>
      <xdr:row>2</xdr:row>
      <xdr:rowOff>114300</xdr:rowOff>
    </xdr:from>
    <xdr:to>
      <xdr:col>12</xdr:col>
      <xdr:colOff>323850</xdr:colOff>
      <xdr:row>5</xdr:row>
      <xdr:rowOff>66675</xdr:rowOff>
    </xdr:to>
    <xdr:sp macro="" textlink="">
      <xdr:nvSpPr>
        <xdr:cNvPr id="5122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257925" y="438150"/>
          <a:ext cx="2362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© Jon Gregory</a:t>
          </a:r>
        </a:p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www.cvacentral.com</a:t>
          </a:r>
        </a:p>
      </xdr:txBody>
    </xdr:sp>
    <xdr:clientData/>
  </xdr:twoCellAnchor>
  <xdr:twoCellAnchor>
    <xdr:from>
      <xdr:col>4</xdr:col>
      <xdr:colOff>142875</xdr:colOff>
      <xdr:row>8</xdr:row>
      <xdr:rowOff>0</xdr:rowOff>
    </xdr:from>
    <xdr:to>
      <xdr:col>10</xdr:col>
      <xdr:colOff>400050</xdr:colOff>
      <xdr:row>23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/Documents/CRBook/ExampleExercises/Chapter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/Documents/TrainingCourses/CourseSpreadsheets/QTinRM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/Documents/StructuringandPricingCreditDerivs/CreditDerivsExamp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NP_BasketCDOPrice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/Documents/TrainingCourses/CounterpartyRiskandCollateralManagement/PricingExamples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%20Gregory/My%20Documents/Book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%20Gregory/My%20Documents/TrainingCourses/StructuringandPricingCreditDerivs/CreditDerivsExamplesNe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/Documents/TrainingCourses/CourseSpreadsheets/BilateralCntrptyRiskCalcs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%20Gregory/My%20Documents/MotivationalTraining/CourseSpreadsheets/econ422PresentValueProblem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/Documents/TrainingCourses/CounterpartyRiskandCollateralManagement/StructuringandPricingCreditDerivs/CreditDerivsExamp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/Documents/TrainingCourses/LFSModernCreditDerivs/LFS_MCD_Delega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/Documents/TrainingCourses/CounterpartyRiskandCollateralManagement/CntrptyRiskEuromoneyExamples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/Documents/TrainingCourses/ConvertibleBondsandCSA/CB_CSA_Example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%20Gregory/My%20Documents/MotivationalTraining/CourseSpreadsheets/QTinRM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%20Gregory/My%20Documents/MotivationalTraining/CourseSpreadsheets/EuromoneyExamples_FMforNQ_Day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/Documents/TrainingCourses/CourseSpreadsheets/CntrptyRiskEuromoneyOL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%20Gregory/My%20Documents/MotivationalTraining/CourseSpreadsheets/EuromoneyExamples_FMforNQ_Day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%20Gregory/My%20Documents/MotivationalTraining/CourseSpreadsheets/EuromoneyExamples_FMforNQ_Day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8.1"/>
      <sheetName val="Spreadsheet8.2"/>
      <sheetName val="Spreadsheet8.3"/>
      <sheetName val="Spreadsheet8.4"/>
    </sheetNames>
    <sheetDataSet>
      <sheetData sheetId="0" refreshError="1"/>
      <sheetData sheetId="1">
        <row r="10">
          <cell r="C10">
            <v>100</v>
          </cell>
          <cell r="F10">
            <v>105.12710963760242</v>
          </cell>
        </row>
        <row r="11">
          <cell r="C11">
            <v>100</v>
          </cell>
          <cell r="F11">
            <v>0.32500000000000001</v>
          </cell>
        </row>
        <row r="12">
          <cell r="C12">
            <v>0.25</v>
          </cell>
          <cell r="F12">
            <v>7.5000000000000289E-2</v>
          </cell>
        </row>
        <row r="13">
          <cell r="C13">
            <v>1</v>
          </cell>
          <cell r="F13">
            <v>9.5162581964040482E-2</v>
          </cell>
        </row>
        <row r="14">
          <cell r="C14">
            <v>0.05</v>
          </cell>
          <cell r="F14">
            <v>-1.3096177994584934</v>
          </cell>
        </row>
        <row r="16">
          <cell r="C16">
            <v>0.25</v>
          </cell>
        </row>
      </sheetData>
      <sheetData sheetId="2" refreshError="1"/>
      <sheetData sheetId="3">
        <row r="12">
          <cell r="C12">
            <v>100</v>
          </cell>
        </row>
        <row r="13">
          <cell r="C13">
            <v>100</v>
          </cell>
        </row>
        <row r="14">
          <cell r="C14">
            <v>0.4</v>
          </cell>
        </row>
        <row r="15">
          <cell r="C15">
            <v>0.4</v>
          </cell>
        </row>
        <row r="16">
          <cell r="C16">
            <v>0.5</v>
          </cell>
        </row>
        <row r="17">
          <cell r="C17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HistoricalDefProbs"/>
      <sheetName val="RecoveryRates"/>
      <sheetName val="Merton"/>
      <sheetName val="CreditGrades"/>
      <sheetName val="Portfolio"/>
      <sheetName val="MonteCarlo"/>
      <sheetName val="HomogeneousApproximation"/>
      <sheetName val="ConditionalNormalApproximation"/>
      <sheetName val="Recursion"/>
      <sheetName val="Compare"/>
      <sheetName val="IntegrationPoints"/>
    </sheetNames>
    <sheetDataSet>
      <sheetData sheetId="0" refreshError="1"/>
      <sheetData sheetId="1" refreshError="1"/>
      <sheetData sheetId="2" refreshError="1"/>
      <sheetData sheetId="3">
        <row r="6">
          <cell r="C6">
            <v>100</v>
          </cell>
        </row>
        <row r="7">
          <cell r="C7">
            <v>110</v>
          </cell>
        </row>
        <row r="16">
          <cell r="C16">
            <v>15.210083301374098</v>
          </cell>
        </row>
        <row r="17">
          <cell r="C17">
            <v>94.789916698625916</v>
          </cell>
        </row>
        <row r="24">
          <cell r="C24">
            <v>0.82704839804623798</v>
          </cell>
        </row>
        <row r="25">
          <cell r="C25">
            <v>4.3602716212886605</v>
          </cell>
        </row>
      </sheetData>
      <sheetData sheetId="4">
        <row r="6">
          <cell r="C6">
            <v>100</v>
          </cell>
        </row>
        <row r="7">
          <cell r="C7">
            <v>0.5</v>
          </cell>
        </row>
        <row r="8">
          <cell r="C8">
            <v>0.3</v>
          </cell>
        </row>
        <row r="9">
          <cell r="C9">
            <v>0.5</v>
          </cell>
        </row>
        <row r="10">
          <cell r="C10">
            <v>100</v>
          </cell>
        </row>
        <row r="11">
          <cell r="C11">
            <v>5</v>
          </cell>
        </row>
        <row r="14">
          <cell r="C14">
            <v>0.33333333333333331</v>
          </cell>
        </row>
        <row r="15">
          <cell r="C15">
            <v>0.80346471954626331</v>
          </cell>
        </row>
        <row r="16">
          <cell r="C16">
            <v>3.2825228511156315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HistoricalDefProbs"/>
      <sheetName val="RecoveryRates"/>
      <sheetName val="Merton"/>
      <sheetName val="CreditGrades"/>
      <sheetName val="BaselIIFormula"/>
      <sheetName val="BlackModel"/>
      <sheetName val="IndexBasis"/>
      <sheetName val="BasketMC"/>
      <sheetName val="BasketAnalytical"/>
      <sheetName val="CDSStripper"/>
      <sheetName val="BaseCorrelation"/>
      <sheetName val="Bespoke"/>
    </sheetNames>
    <sheetDataSet>
      <sheetData sheetId="0"/>
      <sheetData sheetId="1"/>
      <sheetData sheetId="2"/>
      <sheetData sheetId="3"/>
      <sheetData sheetId="4"/>
      <sheetData sheetId="5" refreshError="1">
        <row r="8">
          <cell r="D8">
            <v>0.6</v>
          </cell>
        </row>
      </sheetData>
      <sheetData sheetId="6" refreshError="1">
        <row r="8">
          <cell r="D8">
            <v>110</v>
          </cell>
        </row>
        <row r="10">
          <cell r="D10">
            <v>4.3</v>
          </cell>
        </row>
      </sheetData>
      <sheetData sheetId="7" refreshError="1">
        <row r="7">
          <cell r="I7">
            <v>0.4</v>
          </cell>
        </row>
        <row r="10">
          <cell r="I10">
            <v>146.43600646972706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Basket"/>
      <sheetName val="CDO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ketPricer"/>
      <sheetName val="CDSStripper"/>
      <sheetName val="IndexBasis"/>
      <sheetName val="DefTime"/>
      <sheetName val="NumDefaults"/>
      <sheetName val="Survival"/>
      <sheetName val="Mapping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Sheet2"/>
      <sheetName val="Sheet3"/>
    </sheetNames>
    <sheetDataSet>
      <sheetData sheetId="0">
        <row r="4">
          <cell r="D4">
            <v>0.1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HistoricalDefProbs"/>
      <sheetName val="RecoveryRates"/>
      <sheetName val="Merton"/>
      <sheetName val="CreditGrades"/>
      <sheetName val="BaselIIFormula"/>
      <sheetName val="BlackModel"/>
      <sheetName val="IndexBasis"/>
      <sheetName val="BasketMC"/>
      <sheetName val="BasketAnalytical"/>
      <sheetName val="ImpliedDefProb"/>
      <sheetName val="BaseCorrelation"/>
      <sheetName val="Bespoke"/>
    </sheetNames>
    <sheetDataSet>
      <sheetData sheetId="0" refreshError="1"/>
      <sheetData sheetId="1" refreshError="1"/>
      <sheetData sheetId="2" refreshError="1"/>
      <sheetData sheetId="3">
        <row r="13">
          <cell r="C13">
            <v>1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>
        <row r="16">
          <cell r="C16" t="str">
            <v>Linear</v>
          </cell>
        </row>
      </sheetData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Numbers"/>
      <sheetName val="RandomVariables"/>
      <sheetName val="Sheet1"/>
      <sheetName val="Sheet2"/>
      <sheetName val="Exposure"/>
      <sheetName val="Sheet3"/>
      <sheetName val="Sheet4"/>
      <sheetName val="Credit"/>
      <sheetName val="Results"/>
      <sheetName val="Batch"/>
    </sheetNames>
    <sheetDataSet>
      <sheetData sheetId="0">
        <row r="4">
          <cell r="B4">
            <v>0.1668250983026931</v>
          </cell>
          <cell r="H4">
            <v>-0.19375268532755768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Problems"/>
      <sheetName val="PV functions"/>
      <sheetName val="Sheet3"/>
    </sheetNames>
    <sheetDataSet>
      <sheetData sheetId="0">
        <row r="39">
          <cell r="G39">
            <v>10000000</v>
          </cell>
          <cell r="H39">
            <v>0.05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HistoricalDefProbs"/>
      <sheetName val="RecoveryRates"/>
      <sheetName val="Merton"/>
      <sheetName val="CreditGrades"/>
      <sheetName val="BaselIIFormula"/>
      <sheetName val="BlackModel"/>
      <sheetName val="IndexBasis"/>
      <sheetName val="BasketMC"/>
      <sheetName val="BasketAnalytical"/>
      <sheetName val="CDSStripper"/>
      <sheetName val="BaseCorrelation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fulExcelFormulas"/>
      <sheetName val="SimpleSpreadCDSPricer"/>
      <sheetName val="Bond-CDS Basis"/>
      <sheetName val="IndexBasis"/>
      <sheetName val="CancellableCDS"/>
      <sheetName val="CMDS"/>
      <sheetName val="BasketPricer"/>
      <sheetName val="BasketMC"/>
      <sheetName val="HistoricalDefProbs"/>
      <sheetName val="ImpliedDefProb"/>
      <sheetName val="CDOPricer"/>
      <sheetName val="BaseCorrelation"/>
      <sheetName val="Bespoke"/>
      <sheetName val="CDSCntrptyRisk"/>
    </sheetNames>
    <sheetDataSet>
      <sheetData sheetId="0"/>
      <sheetData sheetId="1">
        <row r="12">
          <cell r="C12">
            <v>250</v>
          </cell>
        </row>
        <row r="14">
          <cell r="C14">
            <v>0.4</v>
          </cell>
        </row>
        <row r="15">
          <cell r="C15">
            <v>5</v>
          </cell>
        </row>
        <row r="19">
          <cell r="C19">
            <v>4.0108727761500029</v>
          </cell>
        </row>
      </sheetData>
      <sheetData sheetId="2">
        <row r="9">
          <cell r="Q9">
            <v>5</v>
          </cell>
        </row>
        <row r="11">
          <cell r="C11">
            <v>0.05</v>
          </cell>
        </row>
        <row r="13">
          <cell r="C13">
            <v>7.0000000000000007E-2</v>
          </cell>
        </row>
        <row r="14">
          <cell r="C14">
            <v>0.4</v>
          </cell>
        </row>
        <row r="19">
          <cell r="C19">
            <v>4.3972560614593412</v>
          </cell>
        </row>
        <row r="21">
          <cell r="C21">
            <v>0.30227097813081494</v>
          </cell>
        </row>
      </sheetData>
      <sheetData sheetId="3"/>
      <sheetData sheetId="4">
        <row r="12">
          <cell r="C12">
            <v>2</v>
          </cell>
        </row>
        <row r="17">
          <cell r="F17">
            <v>0</v>
          </cell>
        </row>
        <row r="18">
          <cell r="F18">
            <v>354.94586357346907</v>
          </cell>
        </row>
        <row r="22">
          <cell r="F22" t="e">
            <v>#NUM!</v>
          </cell>
        </row>
      </sheetData>
      <sheetData sheetId="5">
        <row r="12">
          <cell r="C12">
            <v>5</v>
          </cell>
        </row>
        <row r="15">
          <cell r="B15" t="str">
            <v>CDS Curve</v>
          </cell>
        </row>
        <row r="16">
          <cell r="B16">
            <v>0</v>
          </cell>
        </row>
        <row r="17">
          <cell r="B17">
            <v>1</v>
          </cell>
        </row>
        <row r="18">
          <cell r="B18">
            <v>2</v>
          </cell>
        </row>
        <row r="19">
          <cell r="B19">
            <v>3</v>
          </cell>
        </row>
        <row r="20">
          <cell r="B20">
            <v>4</v>
          </cell>
        </row>
        <row r="21">
          <cell r="B21">
            <v>5</v>
          </cell>
        </row>
        <row r="22">
          <cell r="B22">
            <v>6</v>
          </cell>
        </row>
        <row r="23">
          <cell r="B23">
            <v>7</v>
          </cell>
        </row>
        <row r="24">
          <cell r="B24">
            <v>8</v>
          </cell>
        </row>
        <row r="25">
          <cell r="B25">
            <v>9</v>
          </cell>
        </row>
        <row r="26">
          <cell r="B26">
            <v>10</v>
          </cell>
        </row>
      </sheetData>
      <sheetData sheetId="6">
        <row r="14">
          <cell r="C14">
            <v>5</v>
          </cell>
        </row>
        <row r="15">
          <cell r="C15">
            <v>0</v>
          </cell>
        </row>
      </sheetData>
      <sheetData sheetId="7">
        <row r="11">
          <cell r="C11">
            <v>0.4</v>
          </cell>
        </row>
      </sheetData>
      <sheetData sheetId="8"/>
      <sheetData sheetId="9">
        <row r="11">
          <cell r="K11" t="str">
            <v>MTM</v>
          </cell>
        </row>
        <row r="14">
          <cell r="C14" t="b">
            <v>0</v>
          </cell>
        </row>
      </sheetData>
      <sheetData sheetId="10">
        <row r="11">
          <cell r="C11">
            <v>0.4</v>
          </cell>
          <cell r="G11" t="e">
            <v>#VALUE!</v>
          </cell>
        </row>
        <row r="12">
          <cell r="C12">
            <v>5</v>
          </cell>
          <cell r="G12" t="e">
            <v>#VALUE!</v>
          </cell>
        </row>
        <row r="13">
          <cell r="C13">
            <v>100</v>
          </cell>
        </row>
        <row r="14">
          <cell r="C14">
            <v>0.05</v>
          </cell>
          <cell r="K14" t="str">
            <v>Payoff</v>
          </cell>
          <cell r="L14" t="str">
            <v>Marg Payoff</v>
          </cell>
          <cell r="Q14">
            <v>0.30042217834319868</v>
          </cell>
        </row>
        <row r="15">
          <cell r="C15">
            <v>50</v>
          </cell>
          <cell r="Q15" t="e">
            <v>#NUM!</v>
          </cell>
        </row>
        <row r="16">
          <cell r="Q16">
            <v>1.004987562112089</v>
          </cell>
        </row>
        <row r="17">
          <cell r="C17">
            <v>0.04</v>
          </cell>
        </row>
        <row r="18">
          <cell r="C18">
            <v>0.08</v>
          </cell>
        </row>
        <row r="19">
          <cell r="C19">
            <v>1000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ExposureSim"/>
      <sheetName val="Netting"/>
      <sheetName val="HistoricalDefProbs"/>
      <sheetName val="CDSStripper"/>
      <sheetName val="PFE and Netting"/>
      <sheetName val="CVA"/>
      <sheetName val="EPEAllocation"/>
      <sheetName val="Impact of PV"/>
      <sheetName val="CollateralMarginCall"/>
      <sheetName val="Portfolio"/>
      <sheetName val="MonteCarlo"/>
      <sheetName val="CDSCntrptyRisk"/>
      <sheetName val="SimpleWrongWay"/>
    </sheetNames>
    <sheetDataSet>
      <sheetData sheetId="0" refreshError="1"/>
      <sheetData sheetId="1" refreshError="1"/>
      <sheetData sheetId="2" refreshError="1">
        <row r="8">
          <cell r="D8">
            <v>5</v>
          </cell>
        </row>
        <row r="9">
          <cell r="D9">
            <v>10</v>
          </cell>
        </row>
      </sheetData>
      <sheetData sheetId="3" refreshError="1"/>
      <sheetData sheetId="4" refreshError="1">
        <row r="9">
          <cell r="C9" t="str">
            <v>Hazard Rate</v>
          </cell>
          <cell r="H9" t="str">
            <v>Error</v>
          </cell>
        </row>
        <row r="10">
          <cell r="L10">
            <v>1.6391422743333293E-2</v>
          </cell>
        </row>
      </sheetData>
      <sheetData sheetId="5" refreshError="1"/>
      <sheetData sheetId="6" refreshError="1">
        <row r="8">
          <cell r="D8">
            <v>3.7499999999999999E-2</v>
          </cell>
        </row>
        <row r="13">
          <cell r="C13">
            <v>0.05</v>
          </cell>
        </row>
      </sheetData>
      <sheetData sheetId="7" refreshError="1">
        <row r="7">
          <cell r="H7">
            <v>1</v>
          </cell>
          <cell r="I7">
            <v>1</v>
          </cell>
        </row>
        <row r="22">
          <cell r="C22">
            <v>-1.0229796438974148</v>
          </cell>
          <cell r="D22">
            <v>4.4427438893026583</v>
          </cell>
        </row>
        <row r="23">
          <cell r="C23">
            <v>3.4197642454052435</v>
          </cell>
        </row>
      </sheetData>
      <sheetData sheetId="8" refreshError="1">
        <row r="19">
          <cell r="C19">
            <v>3.6342645260068154E-2</v>
          </cell>
        </row>
      </sheetData>
      <sheetData sheetId="9" refreshError="1">
        <row r="6">
          <cell r="C6">
            <v>500000</v>
          </cell>
          <cell r="G6">
            <v>250000</v>
          </cell>
        </row>
        <row r="7">
          <cell r="C7">
            <v>0</v>
          </cell>
          <cell r="D7">
            <v>0</v>
          </cell>
          <cell r="G7">
            <v>10</v>
          </cell>
        </row>
        <row r="8">
          <cell r="D8">
            <v>100000000</v>
          </cell>
          <cell r="G8">
            <v>10121971</v>
          </cell>
        </row>
        <row r="9">
          <cell r="C9">
            <v>500000</v>
          </cell>
          <cell r="G9">
            <v>1000</v>
          </cell>
        </row>
        <row r="10">
          <cell r="C10">
            <v>100000</v>
          </cell>
          <cell r="D10">
            <v>100000</v>
          </cell>
        </row>
        <row r="11">
          <cell r="C11">
            <v>-50000</v>
          </cell>
        </row>
        <row r="12">
          <cell r="C12">
            <v>500000</v>
          </cell>
        </row>
        <row r="13">
          <cell r="C13">
            <v>0</v>
          </cell>
        </row>
        <row r="14">
          <cell r="C14" t="str">
            <v>NO</v>
          </cell>
        </row>
      </sheetData>
      <sheetData sheetId="10" refreshError="1">
        <row r="8">
          <cell r="D8">
            <v>-1.795495199122906</v>
          </cell>
          <cell r="E8">
            <v>10</v>
          </cell>
          <cell r="F8">
            <v>15</v>
          </cell>
          <cell r="G8">
            <v>12.266794707366055</v>
          </cell>
          <cell r="J8">
            <v>0.99</v>
          </cell>
        </row>
        <row r="9">
          <cell r="J9">
            <v>1</v>
          </cell>
        </row>
        <row r="11">
          <cell r="J11">
            <v>0.1</v>
          </cell>
        </row>
      </sheetData>
      <sheetData sheetId="11" refreshError="1">
        <row r="8">
          <cell r="C8">
            <v>10000</v>
          </cell>
        </row>
        <row r="9">
          <cell r="C9">
            <v>5748594</v>
          </cell>
        </row>
      </sheetData>
      <sheetData sheetId="12" refreshError="1">
        <row r="7">
          <cell r="C7">
            <v>0.02</v>
          </cell>
        </row>
        <row r="8">
          <cell r="C8">
            <v>0.01</v>
          </cell>
        </row>
        <row r="9">
          <cell r="C9">
            <v>0.5</v>
          </cell>
        </row>
        <row r="13">
          <cell r="C13">
            <v>0.15351827510938598</v>
          </cell>
        </row>
        <row r="14">
          <cell r="C14">
            <v>7.9955585370676707E-2</v>
          </cell>
        </row>
      </sheetData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BondConvexity"/>
      <sheetName val="HistoricalDefProbs"/>
      <sheetName val="CDSStripper"/>
      <sheetName val="Merton"/>
      <sheetName val="CreditGrades"/>
      <sheetName val="CreditGradesFordExample"/>
      <sheetName val="TradingStrategy"/>
      <sheetName val="TreePricer"/>
      <sheetName val="UnderlyingValueTree"/>
      <sheetName val="OptionPriceTree"/>
      <sheetName val="HedgingSimulation"/>
      <sheetName val="CB_CSA_Examples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9">
          <cell r="C9">
            <v>0.57899999999999996</v>
          </cell>
        </row>
      </sheetData>
      <sheetData sheetId="6" refreshError="1"/>
      <sheetData sheetId="7">
        <row r="8">
          <cell r="C8">
            <v>2.19</v>
          </cell>
        </row>
        <row r="9">
          <cell r="C9">
            <v>937.19433315766491</v>
          </cell>
        </row>
        <row r="10">
          <cell r="C10">
            <v>20</v>
          </cell>
        </row>
      </sheetData>
      <sheetData sheetId="8">
        <row r="9">
          <cell r="C9" t="str">
            <v>Put</v>
          </cell>
        </row>
        <row r="10">
          <cell r="C10">
            <v>500</v>
          </cell>
        </row>
        <row r="11">
          <cell r="C11" t="str">
            <v>No</v>
          </cell>
        </row>
        <row r="14">
          <cell r="C14">
            <v>20</v>
          </cell>
        </row>
        <row r="18">
          <cell r="C18">
            <v>0.04</v>
          </cell>
        </row>
        <row r="22">
          <cell r="C22">
            <v>5.3165227466956866</v>
          </cell>
        </row>
        <row r="26">
          <cell r="C26">
            <v>0.17185624377065137</v>
          </cell>
        </row>
        <row r="27">
          <cell r="C27">
            <v>-0.27535735172930664</v>
          </cell>
        </row>
      </sheetData>
      <sheetData sheetId="9"/>
      <sheetData sheetId="10"/>
      <sheetData sheetId="11">
        <row r="4">
          <cell r="R4" t="str">
            <v>Simulation Results</v>
          </cell>
        </row>
        <row r="10">
          <cell r="L10">
            <v>1.7484008127580757</v>
          </cell>
        </row>
      </sheetData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UsefulExcelFormulas"/>
      <sheetName val="BinomialVsNormal"/>
      <sheetName val="RandomVariables"/>
      <sheetName val="CoherentRiskMeasuresExample"/>
      <sheetName val="ExponentialDampingEstimate"/>
      <sheetName val="TwoAssetsEfficientFrontier"/>
      <sheetName val="OptionPricer"/>
      <sheetName val="HedgingSimulation"/>
    </sheetNames>
    <sheetDataSet>
      <sheetData sheetId="0" refreshError="1"/>
      <sheetData sheetId="1" refreshError="1"/>
      <sheetData sheetId="2" refreshError="1">
        <row r="6">
          <cell r="C6">
            <v>0.1</v>
          </cell>
        </row>
        <row r="7">
          <cell r="C7">
            <v>100</v>
          </cell>
        </row>
      </sheetData>
      <sheetData sheetId="3" refreshError="1"/>
      <sheetData sheetId="4" refreshError="1">
        <row r="7">
          <cell r="I7">
            <v>5</v>
          </cell>
        </row>
        <row r="8">
          <cell r="I8">
            <v>10</v>
          </cell>
        </row>
        <row r="9">
          <cell r="I9">
            <v>2.5000000000000001E-2</v>
          </cell>
        </row>
      </sheetData>
      <sheetData sheetId="5" refreshError="1">
        <row r="6">
          <cell r="C6">
            <v>0.97</v>
          </cell>
        </row>
      </sheetData>
      <sheetData sheetId="6" refreshError="1">
        <row r="7">
          <cell r="C7">
            <v>0.05</v>
          </cell>
        </row>
        <row r="8">
          <cell r="C8">
            <v>0.1</v>
          </cell>
        </row>
      </sheetData>
      <sheetData sheetId="7" refreshError="1">
        <row r="7">
          <cell r="C7">
            <v>125</v>
          </cell>
        </row>
        <row r="9">
          <cell r="C9">
            <v>0.05</v>
          </cell>
        </row>
        <row r="20">
          <cell r="C20">
            <v>50</v>
          </cell>
        </row>
        <row r="21">
          <cell r="C21">
            <v>20</v>
          </cell>
        </row>
      </sheetData>
      <sheetData sheetId="8" refreshError="1">
        <row r="7">
          <cell r="C7">
            <v>100</v>
          </cell>
          <cell r="G7">
            <v>0.1</v>
          </cell>
        </row>
        <row r="8">
          <cell r="G8">
            <v>0.25</v>
          </cell>
        </row>
        <row r="9">
          <cell r="G9">
            <v>4.0000000000000001E-3</v>
          </cell>
        </row>
        <row r="10">
          <cell r="C10">
            <v>0.25</v>
          </cell>
        </row>
        <row r="14">
          <cell r="C14">
            <v>0.125</v>
          </cell>
        </row>
        <row r="15">
          <cell r="C15">
            <v>-0.125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functions"/>
      <sheetName val="YieldExample"/>
      <sheetName val="Bond Price with Excel"/>
      <sheetName val="TwoAssetsEfficientFrontier"/>
      <sheetName val="MeanVariance"/>
      <sheetName val="ValueAtRiskExample"/>
    </sheetNames>
    <sheetDataSet>
      <sheetData sheetId="0" refreshError="1"/>
      <sheetData sheetId="1">
        <row r="2">
          <cell r="C2">
            <v>95</v>
          </cell>
        </row>
        <row r="3">
          <cell r="C3">
            <v>0.06</v>
          </cell>
        </row>
        <row r="4">
          <cell r="C4">
            <v>0.05</v>
          </cell>
        </row>
      </sheetData>
      <sheetData sheetId="2">
        <row r="12">
          <cell r="B12">
            <v>0.1</v>
          </cell>
        </row>
        <row r="13">
          <cell r="B13">
            <v>0.15</v>
          </cell>
        </row>
        <row r="14">
          <cell r="B14">
            <v>37453</v>
          </cell>
        </row>
        <row r="15">
          <cell r="B15">
            <v>1</v>
          </cell>
        </row>
        <row r="16">
          <cell r="B16">
            <v>41744</v>
          </cell>
        </row>
        <row r="18">
          <cell r="B18">
            <v>11.747945205479452</v>
          </cell>
        </row>
        <row r="19">
          <cell r="B19">
            <v>37726</v>
          </cell>
        </row>
        <row r="23">
          <cell r="B23">
            <v>72.99011296894129</v>
          </cell>
        </row>
        <row r="24">
          <cell r="B24">
            <v>2.5205479452054798</v>
          </cell>
        </row>
        <row r="25">
          <cell r="B25">
            <v>75.510660914146769</v>
          </cell>
        </row>
        <row r="27">
          <cell r="B27">
            <v>5.6299835873505106</v>
          </cell>
        </row>
        <row r="58">
          <cell r="B58">
            <v>0.5</v>
          </cell>
        </row>
      </sheetData>
      <sheetData sheetId="3" refreshError="1"/>
      <sheetData sheetId="4">
        <row r="3">
          <cell r="C3">
            <v>0.25</v>
          </cell>
          <cell r="D3">
            <v>0.05</v>
          </cell>
          <cell r="E3">
            <v>0.05</v>
          </cell>
          <cell r="L3">
            <v>1</v>
          </cell>
        </row>
        <row r="4">
          <cell r="C4">
            <v>0.25</v>
          </cell>
          <cell r="D4">
            <v>7.4999999999999997E-2</v>
          </cell>
          <cell r="E4">
            <v>0.08</v>
          </cell>
          <cell r="L4">
            <v>1</v>
          </cell>
        </row>
        <row r="5">
          <cell r="C5">
            <v>0.25</v>
          </cell>
          <cell r="D5">
            <v>0.1</v>
          </cell>
          <cell r="E5">
            <v>0.1</v>
          </cell>
          <cell r="L5">
            <v>1</v>
          </cell>
        </row>
        <row r="6">
          <cell r="C6">
            <v>0.25</v>
          </cell>
          <cell r="D6">
            <v>0.2</v>
          </cell>
          <cell r="E6">
            <v>0.3</v>
          </cell>
          <cell r="L6">
            <v>1</v>
          </cell>
        </row>
        <row r="11">
          <cell r="G11">
            <v>1066.6666666666706</v>
          </cell>
          <cell r="H11">
            <v>333.3333333333357</v>
          </cell>
          <cell r="I11">
            <v>-800.00000000000477</v>
          </cell>
          <cell r="J11">
            <v>-266.66666666666856</v>
          </cell>
        </row>
        <row r="12">
          <cell r="G12">
            <v>333.33333333333451</v>
          </cell>
          <cell r="H12">
            <v>416.66666666666737</v>
          </cell>
          <cell r="I12">
            <v>-500.00000000000153</v>
          </cell>
          <cell r="J12">
            <v>-166.66666666666708</v>
          </cell>
        </row>
        <row r="13">
          <cell r="G13">
            <v>-800.00000000000318</v>
          </cell>
          <cell r="H13">
            <v>-500.00000000000188</v>
          </cell>
          <cell r="I13">
            <v>1028.5714285714325</v>
          </cell>
          <cell r="J13">
            <v>323.8095238095251</v>
          </cell>
        </row>
        <row r="14">
          <cell r="G14">
            <v>-266.66666666666771</v>
          </cell>
          <cell r="H14">
            <v>-166.66666666666728</v>
          </cell>
          <cell r="I14">
            <v>323.8095238095251</v>
          </cell>
          <cell r="J14">
            <v>114.28571428571472</v>
          </cell>
        </row>
        <row r="17">
          <cell r="O17">
            <v>29.107142857142875</v>
          </cell>
        </row>
        <row r="18">
          <cell r="G18">
            <v>0.70351758793969799</v>
          </cell>
          <cell r="J18">
            <v>0.10630000000000001</v>
          </cell>
          <cell r="K18">
            <v>0.26362532637075564</v>
          </cell>
          <cell r="O18">
            <v>9.4866071428571708</v>
          </cell>
        </row>
        <row r="19">
          <cell r="G19">
            <v>0.17587939698492436</v>
          </cell>
          <cell r="K19">
            <v>-6.0369886858137572E-2</v>
          </cell>
          <cell r="O19">
            <v>473.80952380952374</v>
          </cell>
        </row>
        <row r="20">
          <cell r="G20">
            <v>0.11055276381909603</v>
          </cell>
          <cell r="K20">
            <v>0.61702436901653646</v>
          </cell>
          <cell r="O20">
            <v>3647.6190476190595</v>
          </cell>
        </row>
        <row r="21">
          <cell r="G21">
            <v>1.0050251256281614E-2</v>
          </cell>
          <cell r="K21">
            <v>0.17972019147084439</v>
          </cell>
        </row>
        <row r="23">
          <cell r="O23">
            <v>1.7525179503916461E-3</v>
          </cell>
        </row>
        <row r="32">
          <cell r="C32">
            <v>5.4219927371326176E-3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onteCarlo"/>
      <sheetName val="Information"/>
      <sheetName val="ExposureSim"/>
      <sheetName val="Netting"/>
      <sheetName val="PFE and Netting"/>
      <sheetName val="Impact of PV"/>
      <sheetName val="EPEAllocation"/>
      <sheetName val="CollateralMarginCall"/>
      <sheetName val="CVA"/>
      <sheetName val="CDSCntrptyRisk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Formulas"/>
      <sheetName val="VarCovarFormulas"/>
      <sheetName val="SimpleCovarianceWithWeights"/>
      <sheetName val="SimpleIntegration"/>
      <sheetName val="RandomVariablesandCorrelation"/>
    </sheetNames>
    <sheetDataSet>
      <sheetData sheetId="0" refreshError="1"/>
      <sheetData sheetId="1" refreshError="1"/>
      <sheetData sheetId="2">
        <row r="3">
          <cell r="J3">
            <v>0.5</v>
          </cell>
          <cell r="K3">
            <v>0.5</v>
          </cell>
        </row>
        <row r="6">
          <cell r="C6">
            <v>0.1</v>
          </cell>
        </row>
        <row r="7">
          <cell r="C7">
            <v>0.1</v>
          </cell>
        </row>
      </sheetData>
      <sheetData sheetId="3">
        <row r="2">
          <cell r="C2">
            <v>2</v>
          </cell>
        </row>
        <row r="3">
          <cell r="C3">
            <v>3</v>
          </cell>
        </row>
        <row r="4">
          <cell r="C4">
            <v>100</v>
          </cell>
        </row>
      </sheetData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ckScholesFormula"/>
      <sheetName val="Formulas"/>
      <sheetName val="MonteCarlo"/>
      <sheetName val="ControlVariate"/>
      <sheetName val="RandomNumbers"/>
    </sheetNames>
    <sheetDataSet>
      <sheetData sheetId="0"/>
      <sheetData sheetId="1"/>
      <sheetData sheetId="2">
        <row r="3">
          <cell r="C3">
            <v>100</v>
          </cell>
          <cell r="F3">
            <v>10</v>
          </cell>
        </row>
        <row r="4">
          <cell r="C4">
            <v>100</v>
          </cell>
          <cell r="F4">
            <v>1000</v>
          </cell>
        </row>
        <row r="5">
          <cell r="C5">
            <v>0.05</v>
          </cell>
          <cell r="F5">
            <v>0.1</v>
          </cell>
        </row>
        <row r="6">
          <cell r="C6">
            <v>1</v>
          </cell>
          <cell r="F6">
            <v>1.001876758911648</v>
          </cell>
        </row>
        <row r="7">
          <cell r="C7">
            <v>0.25</v>
          </cell>
          <cell r="F7">
            <v>7.9056941504209485E-2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GP209"/>
  <sheetViews>
    <sheetView showGridLines="0" tabSelected="1" workbookViewId="0">
      <pane ySplit="7" topLeftCell="A8" activePane="bottomLeft" state="frozen"/>
      <selection activeCell="N14" sqref="N14"/>
      <selection pane="bottomLeft" activeCell="L22" sqref="L22"/>
    </sheetView>
  </sheetViews>
  <sheetFormatPr defaultRowHeight="12.75" x14ac:dyDescent="0.2"/>
  <cols>
    <col min="2" max="2" width="14.7109375" customWidth="1"/>
    <col min="3" max="4" width="13" customWidth="1"/>
    <col min="5" max="5" width="11.28515625" bestFit="1" customWidth="1"/>
    <col min="6" max="6" width="10.28515625" bestFit="1" customWidth="1"/>
    <col min="7" max="7" width="9.140625" style="4"/>
    <col min="8" max="8" width="10.5703125" bestFit="1" customWidth="1"/>
    <col min="9" max="9" width="9.7109375" bestFit="1" customWidth="1"/>
    <col min="10" max="10" width="10.5703125" bestFit="1" customWidth="1"/>
    <col min="12" max="12" width="14" bestFit="1" customWidth="1"/>
    <col min="195" max="195" width="11.28515625" bestFit="1" customWidth="1"/>
  </cols>
  <sheetData>
    <row r="1" spans="2:19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95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95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95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95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95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95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95" ht="13.5" thickBot="1" x14ac:dyDescent="0.25">
      <c r="G8"/>
    </row>
    <row r="9" spans="2:195" ht="13.5" thickBot="1" x14ac:dyDescent="0.25">
      <c r="B9" s="8" t="s">
        <v>0</v>
      </c>
      <c r="C9" s="13"/>
      <c r="D9" s="9"/>
      <c r="G9"/>
    </row>
    <row r="10" spans="2:195" x14ac:dyDescent="0.2">
      <c r="B10" s="40" t="s">
        <v>3</v>
      </c>
      <c r="C10" s="41"/>
      <c r="D10" s="34">
        <v>0.05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</row>
    <row r="11" spans="2:195" x14ac:dyDescent="0.2">
      <c r="B11" s="42" t="s">
        <v>17</v>
      </c>
      <c r="C11" s="43"/>
      <c r="D11" s="35">
        <v>500</v>
      </c>
      <c r="E11" s="20"/>
      <c r="G11" s="20"/>
      <c r="H11" s="20"/>
      <c r="I11" s="20"/>
      <c r="J11" s="20"/>
      <c r="K11" s="20"/>
      <c r="L11" s="20"/>
    </row>
    <row r="12" spans="2:195" x14ac:dyDescent="0.2">
      <c r="B12" s="42" t="s">
        <v>18</v>
      </c>
      <c r="C12" s="43"/>
      <c r="D12" s="35">
        <v>250</v>
      </c>
      <c r="E12" s="20"/>
      <c r="G12" s="20"/>
      <c r="H12" s="20"/>
      <c r="I12" s="20"/>
      <c r="J12" s="20"/>
      <c r="K12" s="20"/>
      <c r="L12" s="20"/>
    </row>
    <row r="13" spans="2:195" x14ac:dyDescent="0.2">
      <c r="B13" s="44" t="s">
        <v>15</v>
      </c>
      <c r="C13" s="45"/>
      <c r="D13" s="35">
        <v>250</v>
      </c>
      <c r="G13" s="10"/>
      <c r="H13" s="3"/>
      <c r="I13" s="3"/>
      <c r="J13" s="2"/>
    </row>
    <row r="14" spans="2:195" x14ac:dyDescent="0.2">
      <c r="B14" s="44" t="s">
        <v>16</v>
      </c>
      <c r="C14" s="49"/>
      <c r="D14" s="35">
        <v>250</v>
      </c>
      <c r="G14" s="10"/>
      <c r="H14" s="3"/>
      <c r="I14" s="3"/>
      <c r="J14" s="2"/>
    </row>
    <row r="15" spans="2:195" x14ac:dyDescent="0.2">
      <c r="B15" s="46" t="s">
        <v>2</v>
      </c>
      <c r="C15" s="43"/>
      <c r="D15" s="36">
        <v>0.4</v>
      </c>
      <c r="G15"/>
      <c r="L15" s="5"/>
    </row>
    <row r="16" spans="2:195" ht="13.5" thickBot="1" x14ac:dyDescent="0.25">
      <c r="B16" s="47" t="s">
        <v>5</v>
      </c>
      <c r="C16" s="48"/>
      <c r="D16" s="37">
        <v>0.4</v>
      </c>
      <c r="G16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19"/>
    </row>
    <row r="17" spans="1:198" ht="13.5" thickBot="1" x14ac:dyDescent="0.25">
      <c r="L17" s="5"/>
    </row>
    <row r="18" spans="1:198" ht="13.5" thickBot="1" x14ac:dyDescent="0.25">
      <c r="B18" s="51" t="s">
        <v>6</v>
      </c>
      <c r="C18" s="53"/>
      <c r="D18" s="52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</row>
    <row r="19" spans="1:198" x14ac:dyDescent="0.2">
      <c r="B19" s="57"/>
      <c r="C19" s="58" t="s">
        <v>7</v>
      </c>
      <c r="D19" s="59" t="s">
        <v>21</v>
      </c>
      <c r="E19" s="11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19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</row>
    <row r="20" spans="1:198" x14ac:dyDescent="0.2">
      <c r="B20" s="31" t="s">
        <v>13</v>
      </c>
      <c r="C20" s="56">
        <f ca="1">SUMPRODUCT(C27:C209,E27:E209,G27:G209,A27:A209)*InstitutionSpreadLending/10000</f>
        <v>118267.65632889145</v>
      </c>
      <c r="D20" s="60">
        <f ca="1">SUMPRODUCT(G27:G209,A27:A209)*InstitutionSpreadLending/10000</f>
        <v>153963.36911455539</v>
      </c>
      <c r="E20" s="12"/>
      <c r="L20" s="5"/>
    </row>
    <row r="21" spans="1:198" x14ac:dyDescent="0.2">
      <c r="B21" s="31" t="s">
        <v>12</v>
      </c>
      <c r="C21" s="54">
        <f ca="1">SUMPRODUCT(C27:C209,E27:E209,H27:H209,A27:A209)*InstitutionSpreadBorrowing/10000</f>
        <v>-245166.3060228473</v>
      </c>
      <c r="D21" s="38">
        <f ca="1">SUMPRODUCT(H27:H209,A27:A209)*InstitutionSpreadBorrowing/10000</f>
        <v>-316524.47910570272</v>
      </c>
      <c r="L21" s="5"/>
    </row>
    <row r="22" spans="1:198" x14ac:dyDescent="0.2">
      <c r="B22" s="31" t="s">
        <v>14</v>
      </c>
      <c r="C22" s="54">
        <f ca="1">C20+C21</f>
        <v>-126898.64969395586</v>
      </c>
      <c r="D22" s="38">
        <f ca="1">D20+D21</f>
        <v>-162561.10999114733</v>
      </c>
      <c r="E22" s="19"/>
      <c r="L22" s="5"/>
    </row>
    <row r="23" spans="1:198" ht="13.5" thickBot="1" x14ac:dyDescent="0.25">
      <c r="B23" s="32" t="s">
        <v>20</v>
      </c>
      <c r="C23" s="55">
        <f ca="1">SUMPRODUCT(C27:C209,E27:E209,I27:I209,A27:A209)*InstitutionSpreadBorrowing/10000</f>
        <v>-126898.64969395593</v>
      </c>
      <c r="D23" s="39">
        <f ca="1">SUMPRODUCT(I27:I209,A27:A209)*InstitutionSpreadBorrowing/10000</f>
        <v>-162561.10999114756</v>
      </c>
      <c r="G23"/>
      <c r="L23" s="5"/>
    </row>
    <row r="24" spans="1:198" ht="13.5" thickBot="1" x14ac:dyDescent="0.25">
      <c r="D24" s="24"/>
      <c r="G24"/>
      <c r="L24" s="5"/>
    </row>
    <row r="25" spans="1:198" ht="13.5" thickBot="1" x14ac:dyDescent="0.25">
      <c r="B25" s="6"/>
      <c r="C25" s="28" t="s">
        <v>10</v>
      </c>
      <c r="D25" s="28" t="s">
        <v>8</v>
      </c>
      <c r="E25" s="28" t="s">
        <v>9</v>
      </c>
      <c r="F25" s="28" t="s">
        <v>11</v>
      </c>
      <c r="G25" s="7" t="s">
        <v>1</v>
      </c>
      <c r="H25" s="7" t="s">
        <v>4</v>
      </c>
      <c r="I25" s="50" t="s">
        <v>19</v>
      </c>
      <c r="L25" s="5"/>
    </row>
    <row r="26" spans="1:198" ht="15" x14ac:dyDescent="0.25">
      <c r="B26" s="14">
        <v>0</v>
      </c>
      <c r="C26" s="15">
        <v>1</v>
      </c>
      <c r="D26" s="15"/>
      <c r="E26" s="15">
        <v>1</v>
      </c>
      <c r="F26" s="15"/>
      <c r="G26" s="22">
        <v>7.8695367187519845E-4</v>
      </c>
      <c r="H26" s="22">
        <v>0</v>
      </c>
      <c r="I26" s="29">
        <f ca="1">G26+H26</f>
        <v>7.8695367187519845E-4</v>
      </c>
      <c r="J26" s="33"/>
    </row>
    <row r="27" spans="1:198" ht="15" x14ac:dyDescent="0.25">
      <c r="A27" s="30">
        <f ca="1">B27-B26</f>
        <v>2.747252747252747E-3</v>
      </c>
      <c r="B27" s="14">
        <v>2.747252747252747E-3</v>
      </c>
      <c r="C27" s="16">
        <f t="shared" ref="C27:C58" ca="1" si="0">C26*EXP(-(B27-B26)*CntrptyCDS/10000/(1-CntrptyRec))</f>
        <v>0.99977108847530438</v>
      </c>
      <c r="D27" s="16">
        <f t="shared" ref="D27:D58" ca="1" si="1">C26-C27</f>
        <v>2.289115246956186E-4</v>
      </c>
      <c r="E27" s="16">
        <f t="shared" ref="E27:E58" ca="1" si="2">E26*EXP(-(B27-B26)*InstitutionCDS/10000/(1-InstitutionRec))</f>
        <v>0.99988553768684163</v>
      </c>
      <c r="F27" s="16">
        <f ca="1">-E26+E27</f>
        <v>-1.1446231315836997E-4</v>
      </c>
      <c r="G27" s="23">
        <v>154616.26978473712</v>
      </c>
      <c r="H27" s="23">
        <v>-156490.59750472259</v>
      </c>
      <c r="I27" s="27">
        <f t="shared" ref="I27:I90" ca="1" si="3">G27+H27</f>
        <v>-1874.3277199854783</v>
      </c>
      <c r="J27" s="33"/>
    </row>
    <row r="28" spans="1:198" ht="15" x14ac:dyDescent="0.25">
      <c r="A28" s="30">
        <f ca="1">B28-B27</f>
        <v>2.4725274725274728E-2</v>
      </c>
      <c r="B28" s="14">
        <v>2.7472527472527476E-2</v>
      </c>
      <c r="C28" s="16">
        <f t="shared" ca="1" si="0"/>
        <v>0.99771324133608752</v>
      </c>
      <c r="D28" s="16">
        <f t="shared" ca="1" si="1"/>
        <v>2.0578471392168618E-3</v>
      </c>
      <c r="E28" s="16">
        <f t="shared" ca="1" si="2"/>
        <v>0.99885596626144624</v>
      </c>
      <c r="F28" s="16">
        <f t="shared" ref="F28:F91" ca="1" si="4">-E27+E28</f>
        <v>-1.0295714253953925E-3</v>
      </c>
      <c r="G28" s="23">
        <v>445342.2022668313</v>
      </c>
      <c r="H28" s="23">
        <v>-528237.52593755524</v>
      </c>
      <c r="I28" s="27">
        <f t="shared" ca="1" si="3"/>
        <v>-82895.323670723941</v>
      </c>
      <c r="J28" s="33"/>
    </row>
    <row r="29" spans="1:198" ht="15" x14ac:dyDescent="0.25">
      <c r="A29" s="30">
        <f ca="1">B29-B28</f>
        <v>2.7472527472527476E-2</v>
      </c>
      <c r="B29" s="14">
        <v>5.4945054945054951E-2</v>
      </c>
      <c r="C29" s="16">
        <f t="shared" ca="1" si="0"/>
        <v>0.99543171193736202</v>
      </c>
      <c r="D29" s="16">
        <f t="shared" ca="1" si="1"/>
        <v>2.2815293987255014E-3</v>
      </c>
      <c r="E29" s="16">
        <f t="shared" ca="1" si="2"/>
        <v>0.99771324133608741</v>
      </c>
      <c r="F29" s="16">
        <f t="shared" ca="1" si="4"/>
        <v>-1.142724925358829E-3</v>
      </c>
      <c r="G29" s="23">
        <v>602680.01479390869</v>
      </c>
      <c r="H29" s="23">
        <v>-772880.78410534014</v>
      </c>
      <c r="I29" s="27">
        <f t="shared" ca="1" si="3"/>
        <v>-170200.76931143145</v>
      </c>
      <c r="J29" s="33"/>
    </row>
    <row r="30" spans="1:198" ht="15" x14ac:dyDescent="0.25">
      <c r="A30" s="30">
        <f ca="1">B30-B29</f>
        <v>2.7472527472527465E-2</v>
      </c>
      <c r="B30" s="14">
        <v>8.2417582417582416E-2</v>
      </c>
      <c r="C30" s="16">
        <f t="shared" ca="1" si="0"/>
        <v>0.99315539984575607</v>
      </c>
      <c r="D30" s="16">
        <f t="shared" ca="1" si="1"/>
        <v>2.2763120916059476E-3</v>
      </c>
      <c r="E30" s="16">
        <f t="shared" ca="1" si="2"/>
        <v>0.99657182372659714</v>
      </c>
      <c r="F30" s="16">
        <f t="shared" ca="1" si="4"/>
        <v>-1.1414176094902695E-3</v>
      </c>
      <c r="G30" s="23">
        <v>716600.04784425232</v>
      </c>
      <c r="H30" s="23">
        <v>-963501.82826622517</v>
      </c>
      <c r="I30" s="27">
        <f t="shared" ca="1" si="3"/>
        <v>-246901.78042197286</v>
      </c>
      <c r="J30" s="33"/>
    </row>
    <row r="31" spans="1:198" ht="15" x14ac:dyDescent="0.25">
      <c r="A31" s="30">
        <f ca="1">B31-B30</f>
        <v>2.7472527472527486E-2</v>
      </c>
      <c r="B31" s="14">
        <v>0.1098901098901099</v>
      </c>
      <c r="C31" s="16">
        <f t="shared" ca="1" si="0"/>
        <v>0.99088429313054738</v>
      </c>
      <c r="D31" s="16">
        <f t="shared" ca="1" si="1"/>
        <v>2.2711067152086928E-3</v>
      </c>
      <c r="E31" s="16">
        <f t="shared" ca="1" si="2"/>
        <v>0.99543171193736191</v>
      </c>
      <c r="F31" s="16">
        <f t="shared" ca="1" si="4"/>
        <v>-1.1401117892352319E-3</v>
      </c>
      <c r="G31" s="23">
        <v>799007.26832319936</v>
      </c>
      <c r="H31" s="23">
        <v>-1134596.9014489928</v>
      </c>
      <c r="I31" s="27">
        <f t="shared" ca="1" si="3"/>
        <v>-335589.63312579342</v>
      </c>
      <c r="J31" s="33"/>
    </row>
    <row r="32" spans="1:198" ht="15" x14ac:dyDescent="0.25">
      <c r="A32" s="30">
        <f ca="1">B32-B31</f>
        <v>2.7472527472527472E-2</v>
      </c>
      <c r="B32" s="14">
        <v>0.13736263736263737</v>
      </c>
      <c r="C32" s="16">
        <f t="shared" ca="1" si="0"/>
        <v>0.98861837988829626</v>
      </c>
      <c r="D32" s="16">
        <f t="shared" ca="1" si="1"/>
        <v>2.2659132422511163E-3</v>
      </c>
      <c r="E32" s="16">
        <f t="shared" ca="1" si="2"/>
        <v>0.99429290447447927</v>
      </c>
      <c r="F32" s="16">
        <f t="shared" ca="1" si="4"/>
        <v>-1.1388074628826406E-3</v>
      </c>
      <c r="G32" s="23">
        <v>872265.82558883296</v>
      </c>
      <c r="H32" s="23">
        <v>-1303347.1946165655</v>
      </c>
      <c r="I32" s="27">
        <f t="shared" ca="1" si="3"/>
        <v>-431081.36902773252</v>
      </c>
      <c r="J32" s="33"/>
    </row>
    <row r="33" spans="1:10" ht="15" x14ac:dyDescent="0.25">
      <c r="A33" s="30">
        <f ca="1">B33-B32</f>
        <v>2.7472527472527458E-2</v>
      </c>
      <c r="B33" s="14">
        <v>0.16483516483516483</v>
      </c>
      <c r="C33" s="16">
        <f t="shared" ca="1" si="0"/>
        <v>0.9863576482427836</v>
      </c>
      <c r="D33" s="16">
        <f t="shared" ca="1" si="1"/>
        <v>2.2607316455126591E-3</v>
      </c>
      <c r="E33" s="16">
        <f t="shared" ca="1" si="2"/>
        <v>0.99315539984575585</v>
      </c>
      <c r="F33" s="16">
        <f t="shared" ca="1" si="4"/>
        <v>-1.1375046287234181E-3</v>
      </c>
      <c r="G33" s="23">
        <v>937725.18812945334</v>
      </c>
      <c r="H33" s="23">
        <v>-1436232.973580868</v>
      </c>
      <c r="I33" s="27">
        <f t="shared" ca="1" si="3"/>
        <v>-498507.78545141465</v>
      </c>
      <c r="J33" s="33"/>
    </row>
    <row r="34" spans="1:10" ht="15" x14ac:dyDescent="0.25">
      <c r="A34" s="30">
        <f ca="1">B34-B33</f>
        <v>2.7472527472527486E-2</v>
      </c>
      <c r="B34" s="14">
        <v>0.19230769230769232</v>
      </c>
      <c r="C34" s="16">
        <f t="shared" ca="1" si="0"/>
        <v>0.98410208634494811</v>
      </c>
      <c r="D34" s="16">
        <f t="shared" ca="1" si="1"/>
        <v>2.2555618978354897E-3</v>
      </c>
      <c r="E34" s="16">
        <f t="shared" ca="1" si="2"/>
        <v>0.99201919656070547</v>
      </c>
      <c r="F34" s="16">
        <f t="shared" ca="1" si="4"/>
        <v>-1.1362032850503745E-3</v>
      </c>
      <c r="G34" s="23">
        <v>987815.38378336991</v>
      </c>
      <c r="H34" s="23">
        <v>-1574358.9636489942</v>
      </c>
      <c r="I34" s="27">
        <f t="shared" ca="1" si="3"/>
        <v>-586543.57986562431</v>
      </c>
      <c r="J34" s="33"/>
    </row>
    <row r="35" spans="1:10" ht="15" x14ac:dyDescent="0.25">
      <c r="A35" s="30">
        <f ca="1">B35-B34</f>
        <v>2.7472527472527486E-2</v>
      </c>
      <c r="B35" s="14">
        <v>0.2197802197802198</v>
      </c>
      <c r="C35" s="16">
        <f t="shared" ca="1" si="0"/>
        <v>0.9818516823728245</v>
      </c>
      <c r="D35" s="16">
        <f t="shared" ca="1" si="1"/>
        <v>2.2504039721236158E-3</v>
      </c>
      <c r="E35" s="16">
        <f t="shared" ca="1" si="2"/>
        <v>0.99088429313054704</v>
      </c>
      <c r="F35" s="16">
        <f t="shared" ca="1" si="4"/>
        <v>-1.1349034301584293E-3</v>
      </c>
      <c r="G35" s="23">
        <v>1017346.2300233966</v>
      </c>
      <c r="H35" s="23">
        <v>-1715207.2936196087</v>
      </c>
      <c r="I35" s="27">
        <f t="shared" ca="1" si="3"/>
        <v>-697861.06359621219</v>
      </c>
      <c r="J35" s="33"/>
    </row>
    <row r="36" spans="1:10" ht="15" x14ac:dyDescent="0.25">
      <c r="A36" s="30">
        <f ca="1">B36-B35</f>
        <v>2.747252747252743E-2</v>
      </c>
      <c r="B36" s="14">
        <v>0.24725274725274723</v>
      </c>
      <c r="C36" s="16">
        <f t="shared" ca="1" si="0"/>
        <v>0.97960642453148139</v>
      </c>
      <c r="D36" s="16">
        <f t="shared" ca="1" si="1"/>
        <v>2.2452578413431068E-3</v>
      </c>
      <c r="E36" s="16">
        <f t="shared" ca="1" si="2"/>
        <v>0.98975068806820266</v>
      </c>
      <c r="F36" s="16">
        <f t="shared" ca="1" si="4"/>
        <v>-1.1336050623443894E-3</v>
      </c>
      <c r="G36" s="23">
        <v>1048453.9107264632</v>
      </c>
      <c r="H36" s="23">
        <v>-1836898.3028749351</v>
      </c>
      <c r="I36" s="27">
        <f t="shared" ca="1" si="3"/>
        <v>-788444.3921484719</v>
      </c>
      <c r="J36" s="33"/>
    </row>
    <row r="37" spans="1:10" ht="15" x14ac:dyDescent="0.25">
      <c r="A37" s="30">
        <f ca="1">B37-B36</f>
        <v>2.7472527472527514E-2</v>
      </c>
      <c r="B37" s="14">
        <v>0.27472527472527475</v>
      </c>
      <c r="C37" s="16">
        <f t="shared" ca="1" si="0"/>
        <v>0.97736630105295974</v>
      </c>
      <c r="D37" s="16">
        <f t="shared" ca="1" si="1"/>
        <v>2.2401234785216495E-3</v>
      </c>
      <c r="E37" s="16">
        <f t="shared" ca="1" si="2"/>
        <v>0.98861837988829582</v>
      </c>
      <c r="F37" s="16">
        <f t="shared" ca="1" si="4"/>
        <v>-1.132308179906838E-3</v>
      </c>
      <c r="G37" s="23">
        <v>1122504.0404338441</v>
      </c>
      <c r="H37" s="23">
        <v>-1889106.5817665902</v>
      </c>
      <c r="I37" s="27">
        <f t="shared" ca="1" si="3"/>
        <v>-766602.54133274616</v>
      </c>
      <c r="J37" s="33"/>
    </row>
    <row r="38" spans="1:10" ht="15" x14ac:dyDescent="0.25">
      <c r="A38" s="30">
        <f ca="1">B38-B37</f>
        <v>2.747252747252743E-2</v>
      </c>
      <c r="B38" s="14">
        <v>0.30219780219780218</v>
      </c>
      <c r="C38" s="16">
        <f t="shared" ca="1" si="0"/>
        <v>0.97513130019621075</v>
      </c>
      <c r="D38" s="16">
        <f t="shared" ca="1" si="1"/>
        <v>2.2350008567489921E-3</v>
      </c>
      <c r="E38" s="16">
        <f t="shared" ca="1" si="2"/>
        <v>0.98748736710714924</v>
      </c>
      <c r="F38" s="16">
        <f t="shared" ca="1" si="4"/>
        <v>-1.1310127811465787E-3</v>
      </c>
      <c r="G38" s="23">
        <v>1144607.4076544933</v>
      </c>
      <c r="H38" s="23">
        <v>-2010622.2493902682</v>
      </c>
      <c r="I38" s="27">
        <f t="shared" ca="1" si="3"/>
        <v>-866014.84173577488</v>
      </c>
      <c r="J38" s="33"/>
    </row>
    <row r="39" spans="1:10" ht="15" x14ac:dyDescent="0.25">
      <c r="A39" s="30">
        <f ca="1">B39-B38</f>
        <v>2.7472527472527486E-2</v>
      </c>
      <c r="B39" s="14">
        <v>0.32967032967032966</v>
      </c>
      <c r="C39" s="16">
        <f t="shared" ca="1" si="0"/>
        <v>0.9729014102470348</v>
      </c>
      <c r="D39" s="16">
        <f t="shared" ca="1" si="1"/>
        <v>2.229889949175945E-3</v>
      </c>
      <c r="E39" s="16">
        <f t="shared" ca="1" si="2"/>
        <v>0.98635764824278305</v>
      </c>
      <c r="F39" s="16">
        <f t="shared" ca="1" si="4"/>
        <v>-1.1297188643661915E-3</v>
      </c>
      <c r="G39" s="23">
        <v>1173990.9471374857</v>
      </c>
      <c r="H39" s="23">
        <v>-2144012.2336059236</v>
      </c>
      <c r="I39" s="27">
        <f t="shared" ca="1" si="3"/>
        <v>-970021.28646843787</v>
      </c>
      <c r="J39" s="33"/>
    </row>
    <row r="40" spans="1:10" ht="15" x14ac:dyDescent="0.25">
      <c r="A40" s="30">
        <f ca="1">B40-B39</f>
        <v>2.747252747252743E-2</v>
      </c>
      <c r="B40" s="14">
        <v>0.3571428571428571</v>
      </c>
      <c r="C40" s="16">
        <f t="shared" ca="1" si="0"/>
        <v>0.97067661951801976</v>
      </c>
      <c r="D40" s="16">
        <f t="shared" ca="1" si="1"/>
        <v>2.224790729015047E-3</v>
      </c>
      <c r="E40" s="16">
        <f t="shared" ca="1" si="2"/>
        <v>0.98522922181491279</v>
      </c>
      <c r="F40" s="16">
        <f t="shared" ca="1" si="4"/>
        <v>-1.1284264278702549E-3</v>
      </c>
      <c r="G40" s="23">
        <v>1187316.0584343933</v>
      </c>
      <c r="H40" s="23">
        <v>-2271547.0274593383</v>
      </c>
      <c r="I40" s="27">
        <f t="shared" ca="1" si="3"/>
        <v>-1084230.9690249451</v>
      </c>
      <c r="J40" s="33"/>
    </row>
    <row r="41" spans="1:10" ht="15" x14ac:dyDescent="0.25">
      <c r="A41" s="30">
        <f ca="1">B41-B40</f>
        <v>2.7472527472527541E-2</v>
      </c>
      <c r="B41" s="14">
        <v>0.38461538461538464</v>
      </c>
      <c r="C41" s="16">
        <f t="shared" ca="1" si="0"/>
        <v>0.96845691634847964</v>
      </c>
      <c r="D41" s="16">
        <f t="shared" ca="1" si="1"/>
        <v>2.2197031695401215E-3</v>
      </c>
      <c r="E41" s="16">
        <f t="shared" ca="1" si="2"/>
        <v>0.98410208634494745</v>
      </c>
      <c r="F41" s="16">
        <f t="shared" ca="1" si="4"/>
        <v>-1.1271354699653457E-3</v>
      </c>
      <c r="G41" s="23">
        <v>1204454.8169407069</v>
      </c>
      <c r="H41" s="23">
        <v>-2393827.1792946137</v>
      </c>
      <c r="I41" s="27">
        <f t="shared" ca="1" si="3"/>
        <v>-1189372.3623539067</v>
      </c>
      <c r="J41" s="33"/>
    </row>
    <row r="42" spans="1:10" ht="15" x14ac:dyDescent="0.25">
      <c r="A42" s="30">
        <f ca="1">B42-B41</f>
        <v>2.747252747252743E-2</v>
      </c>
      <c r="B42" s="14">
        <v>0.41208791208791207</v>
      </c>
      <c r="C42" s="16">
        <f t="shared" ca="1" si="0"/>
        <v>0.9662422891043938</v>
      </c>
      <c r="D42" s="16">
        <f t="shared" ca="1" si="1"/>
        <v>2.2146272440858317E-3</v>
      </c>
      <c r="E42" s="16">
        <f t="shared" ca="1" si="2"/>
        <v>0.98297624035598763</v>
      </c>
      <c r="F42" s="16">
        <f t="shared" ca="1" si="4"/>
        <v>-1.1258459889598171E-3</v>
      </c>
      <c r="G42" s="23">
        <v>1213468.2040168424</v>
      </c>
      <c r="H42" s="23">
        <v>-2495416.7181365476</v>
      </c>
      <c r="I42" s="27">
        <f t="shared" ca="1" si="3"/>
        <v>-1281948.5141197052</v>
      </c>
      <c r="J42" s="33"/>
    </row>
    <row r="43" spans="1:10" ht="15" x14ac:dyDescent="0.25">
      <c r="A43" s="30">
        <f ca="1">B43-B42</f>
        <v>2.7472527472527541E-2</v>
      </c>
      <c r="B43" s="14">
        <v>0.43956043956043961</v>
      </c>
      <c r="C43" s="16">
        <f t="shared" ca="1" si="0"/>
        <v>0.96403272617834568</v>
      </c>
      <c r="D43" s="16">
        <f t="shared" ca="1" si="1"/>
        <v>2.2095629260481253E-3</v>
      </c>
      <c r="E43" s="16">
        <f t="shared" ca="1" si="2"/>
        <v>0.98185168237282361</v>
      </c>
      <c r="F43" s="16">
        <f t="shared" ca="1" si="4"/>
        <v>-1.1245579831640207E-3</v>
      </c>
      <c r="G43" s="23">
        <v>1204039.8388602303</v>
      </c>
      <c r="H43" s="23">
        <v>-2607885.8940656823</v>
      </c>
      <c r="I43" s="27">
        <f t="shared" ca="1" si="3"/>
        <v>-1403846.055205452</v>
      </c>
      <c r="J43" s="33"/>
    </row>
    <row r="44" spans="1:10" ht="15" x14ac:dyDescent="0.25">
      <c r="A44" s="30">
        <f ca="1">B44-B43</f>
        <v>2.747252747252743E-2</v>
      </c>
      <c r="B44" s="14">
        <v>0.46703296703296704</v>
      </c>
      <c r="C44" s="16">
        <f t="shared" ca="1" si="0"/>
        <v>0.96182821598946222</v>
      </c>
      <c r="D44" s="16">
        <f t="shared" ca="1" si="1"/>
        <v>2.2045101888834573E-3</v>
      </c>
      <c r="E44" s="16">
        <f t="shared" ca="1" si="2"/>
        <v>0.9807284109219333</v>
      </c>
      <c r="F44" s="16">
        <f t="shared" ca="1" si="4"/>
        <v>-1.1232714508903063E-3</v>
      </c>
      <c r="G44" s="23">
        <v>1206934.9935274133</v>
      </c>
      <c r="H44" s="23">
        <v>-2710529.2531311936</v>
      </c>
      <c r="I44" s="27">
        <f t="shared" ca="1" si="3"/>
        <v>-1503594.2596037802</v>
      </c>
      <c r="J44" s="33"/>
    </row>
    <row r="45" spans="1:10" ht="15" x14ac:dyDescent="0.25">
      <c r="A45" s="30">
        <f ca="1">B45-B44</f>
        <v>2.747252747252743E-2</v>
      </c>
      <c r="B45" s="14">
        <v>0.49450549450549447</v>
      </c>
      <c r="C45" s="16">
        <f t="shared" ca="1" si="0"/>
        <v>0.95962874698335288</v>
      </c>
      <c r="D45" s="16">
        <f t="shared" ca="1" si="1"/>
        <v>2.1994690061093447E-3</v>
      </c>
      <c r="E45" s="16">
        <f t="shared" ca="1" si="2"/>
        <v>0.97960642453148039</v>
      </c>
      <c r="F45" s="16">
        <f t="shared" ca="1" si="4"/>
        <v>-1.1219863904529115E-3</v>
      </c>
      <c r="G45" s="23">
        <v>1191842.2911366471</v>
      </c>
      <c r="H45" s="23">
        <v>-2801586.6641190397</v>
      </c>
      <c r="I45" s="27">
        <f t="shared" ca="1" si="3"/>
        <v>-1609744.3729823926</v>
      </c>
      <c r="J45" s="33"/>
    </row>
    <row r="46" spans="1:10" ht="15" x14ac:dyDescent="0.25">
      <c r="A46" s="30">
        <f ca="1">B46-B45</f>
        <v>2.7472527472527541E-2</v>
      </c>
      <c r="B46" s="14">
        <v>0.52197802197802201</v>
      </c>
      <c r="C46" s="16">
        <f t="shared" ca="1" si="0"/>
        <v>0.95743430763204918</v>
      </c>
      <c r="D46" s="16">
        <f t="shared" ca="1" si="1"/>
        <v>2.1944393513037008E-3</v>
      </c>
      <c r="E46" s="16">
        <f t="shared" ca="1" si="2"/>
        <v>0.97848572173131232</v>
      </c>
      <c r="F46" s="16">
        <f t="shared" ca="1" si="4"/>
        <v>-1.1207028001680719E-3</v>
      </c>
      <c r="G46" s="23">
        <v>1443187.8283197314</v>
      </c>
      <c r="H46" s="23">
        <v>-2441521.3133045034</v>
      </c>
      <c r="I46" s="27">
        <f t="shared" ca="1" si="3"/>
        <v>-998333.48498477205</v>
      </c>
      <c r="J46" s="33"/>
    </row>
    <row r="47" spans="1:10" ht="15" x14ac:dyDescent="0.25">
      <c r="A47" s="30">
        <f ca="1">B47-B46</f>
        <v>2.7472527472527486E-2</v>
      </c>
      <c r="B47" s="14">
        <v>0.5494505494505495</v>
      </c>
      <c r="C47" s="16">
        <f t="shared" ca="1" si="0"/>
        <v>0.95524488643394456</v>
      </c>
      <c r="D47" s="16">
        <f t="shared" ca="1" si="1"/>
        <v>2.189421198104613E-3</v>
      </c>
      <c r="E47" s="16">
        <f t="shared" ca="1" si="2"/>
        <v>0.97736630105295852</v>
      </c>
      <c r="F47" s="16">
        <f t="shared" ca="1" si="4"/>
        <v>-1.1194206783537997E-3</v>
      </c>
      <c r="G47" s="23">
        <v>1458137.7189523387</v>
      </c>
      <c r="H47" s="23">
        <v>-2515456.6260517179</v>
      </c>
      <c r="I47" s="27">
        <f t="shared" ca="1" si="3"/>
        <v>-1057318.9070993792</v>
      </c>
      <c r="J47" s="33"/>
    </row>
    <row r="48" spans="1:10" ht="15" x14ac:dyDescent="0.25">
      <c r="A48" s="30">
        <f ca="1">B48-B47</f>
        <v>2.7472527472527486E-2</v>
      </c>
      <c r="B48" s="14">
        <v>0.57692307692307698</v>
      </c>
      <c r="C48" s="16">
        <f t="shared" ca="1" si="0"/>
        <v>0.95306047191373366</v>
      </c>
      <c r="D48" s="16">
        <f t="shared" ca="1" si="1"/>
        <v>2.1844145202108978E-3</v>
      </c>
      <c r="E48" s="16">
        <f t="shared" ca="1" si="2"/>
        <v>0.97624816102962841</v>
      </c>
      <c r="F48" s="16">
        <f t="shared" ca="1" si="4"/>
        <v>-1.1181400233301053E-3</v>
      </c>
      <c r="G48" s="23">
        <v>1459172.1344144575</v>
      </c>
      <c r="H48" s="23">
        <v>-2593467.2206766806</v>
      </c>
      <c r="I48" s="27">
        <f t="shared" ca="1" si="3"/>
        <v>-1134295.0862622231</v>
      </c>
      <c r="J48" s="33"/>
    </row>
    <row r="49" spans="1:10" ht="15" x14ac:dyDescent="0.25">
      <c r="A49" s="30">
        <f ca="1">B49-B48</f>
        <v>2.7472527472527375E-2</v>
      </c>
      <c r="B49" s="14">
        <v>0.60439560439560436</v>
      </c>
      <c r="C49" s="16">
        <f t="shared" ca="1" si="0"/>
        <v>0.95088105262235245</v>
      </c>
      <c r="D49" s="16">
        <f t="shared" ca="1" si="1"/>
        <v>2.1794192913812127E-3</v>
      </c>
      <c r="E49" s="16">
        <f t="shared" ca="1" si="2"/>
        <v>0.97513130019620942</v>
      </c>
      <c r="F49" s="16">
        <f t="shared" ca="1" si="4"/>
        <v>-1.1168608334189978E-3</v>
      </c>
      <c r="G49" s="23">
        <v>1474824.2263024671</v>
      </c>
      <c r="H49" s="23">
        <v>-2660787.908999118</v>
      </c>
      <c r="I49" s="27">
        <f t="shared" ca="1" si="3"/>
        <v>-1185963.682696651</v>
      </c>
      <c r="J49" s="33"/>
    </row>
    <row r="50" spans="1:10" ht="15" x14ac:dyDescent="0.25">
      <c r="A50" s="30">
        <f ca="1">B50-B49</f>
        <v>2.7472527472527486E-2</v>
      </c>
      <c r="B50" s="14">
        <v>0.63186813186813184</v>
      </c>
      <c r="C50" s="16">
        <f t="shared" ca="1" si="0"/>
        <v>0.94870661713691806</v>
      </c>
      <c r="D50" s="16">
        <f t="shared" ca="1" si="1"/>
        <v>2.1744354854343895E-3</v>
      </c>
      <c r="E50" s="16">
        <f t="shared" ca="1" si="2"/>
        <v>0.97401571708926515</v>
      </c>
      <c r="F50" s="16">
        <f t="shared" ca="1" si="4"/>
        <v>-1.1155831069442623E-3</v>
      </c>
      <c r="G50" s="23">
        <v>1474247.4181000581</v>
      </c>
      <c r="H50" s="23">
        <v>-2742270.3815685608</v>
      </c>
      <c r="I50" s="27">
        <f t="shared" ca="1" si="3"/>
        <v>-1268022.9634685027</v>
      </c>
      <c r="J50" s="33"/>
    </row>
    <row r="51" spans="1:10" ht="15" x14ac:dyDescent="0.25">
      <c r="A51" s="30">
        <f ca="1">B51-B50</f>
        <v>2.7472527472527486E-2</v>
      </c>
      <c r="B51" s="14">
        <v>0.65934065934065933</v>
      </c>
      <c r="C51" s="16">
        <f t="shared" ca="1" si="0"/>
        <v>0.94653715406066907</v>
      </c>
      <c r="D51" s="16">
        <f t="shared" ca="1" si="1"/>
        <v>2.1694630762489897E-3</v>
      </c>
      <c r="E51" s="16">
        <f t="shared" ca="1" si="2"/>
        <v>0.97290141024703336</v>
      </c>
      <c r="F51" s="16">
        <f t="shared" ca="1" si="4"/>
        <v>-1.1143068422317937E-3</v>
      </c>
      <c r="G51" s="23">
        <v>1478622.7373256311</v>
      </c>
      <c r="H51" s="23">
        <v>-2830757.2544076354</v>
      </c>
      <c r="I51" s="27">
        <f t="shared" ca="1" si="3"/>
        <v>-1352134.5170820043</v>
      </c>
      <c r="J51" s="33"/>
    </row>
    <row r="52" spans="1:10" ht="15" x14ac:dyDescent="0.25">
      <c r="A52" s="30">
        <f ca="1">B52-B51</f>
        <v>2.7472527472527486E-2</v>
      </c>
      <c r="B52" s="14">
        <v>0.68681318681318682</v>
      </c>
      <c r="C52" s="16">
        <f t="shared" ca="1" si="0"/>
        <v>0.94437265202290577</v>
      </c>
      <c r="D52" s="16">
        <f t="shared" ca="1" si="1"/>
        <v>2.1645020377633051E-3</v>
      </c>
      <c r="E52" s="16">
        <f t="shared" ca="1" si="2"/>
        <v>0.97178837820942421</v>
      </c>
      <c r="F52" s="16">
        <f t="shared" ca="1" si="4"/>
        <v>-1.1130320376091518E-3</v>
      </c>
      <c r="G52" s="23">
        <v>1481038.1026725781</v>
      </c>
      <c r="H52" s="23">
        <v>-2902166.4246608363</v>
      </c>
      <c r="I52" s="27">
        <f t="shared" ca="1" si="3"/>
        <v>-1421128.3219882583</v>
      </c>
      <c r="J52" s="33"/>
    </row>
    <row r="53" spans="1:10" ht="15" x14ac:dyDescent="0.25">
      <c r="A53" s="30">
        <f ca="1">B53-B52</f>
        <v>2.7472527472527375E-2</v>
      </c>
      <c r="B53" s="14">
        <v>0.71428571428571419</v>
      </c>
      <c r="C53" s="16">
        <f t="shared" ca="1" si="0"/>
        <v>0.94221309967893041</v>
      </c>
      <c r="D53" s="16">
        <f t="shared" ca="1" si="1"/>
        <v>2.1595523439753572E-3</v>
      </c>
      <c r="E53" s="16">
        <f t="shared" ca="1" si="2"/>
        <v>0.9706766195180182</v>
      </c>
      <c r="F53" s="16">
        <f t="shared" ca="1" si="4"/>
        <v>-1.1117586914060062E-3</v>
      </c>
      <c r="G53" s="23">
        <v>1479795.9978768916</v>
      </c>
      <c r="H53" s="23">
        <v>-2973437.5301880119</v>
      </c>
      <c r="I53" s="27">
        <f t="shared" ca="1" si="3"/>
        <v>-1493641.5323111203</v>
      </c>
      <c r="J53" s="33"/>
    </row>
    <row r="54" spans="1:10" ht="15" x14ac:dyDescent="0.25">
      <c r="A54" s="30">
        <f ca="1">B54-B53</f>
        <v>2.7472527472527597E-2</v>
      </c>
      <c r="B54" s="14">
        <v>0.74175824175824179</v>
      </c>
      <c r="C54" s="16">
        <f t="shared" ca="1" si="0"/>
        <v>0.94005848570998773</v>
      </c>
      <c r="D54" s="16">
        <f t="shared" ca="1" si="1"/>
        <v>2.1546139689426758E-3</v>
      </c>
      <c r="E54" s="16">
        <f t="shared" ca="1" si="2"/>
        <v>0.96956613271606429</v>
      </c>
      <c r="F54" s="16">
        <f t="shared" ca="1" si="4"/>
        <v>-1.1104868019539138E-3</v>
      </c>
      <c r="G54" s="23">
        <v>1472241.0556496831</v>
      </c>
      <c r="H54" s="23">
        <v>-3050894.0281904973</v>
      </c>
      <c r="I54" s="27">
        <f t="shared" ca="1" si="3"/>
        <v>-1578652.9725408142</v>
      </c>
      <c r="J54" s="33"/>
    </row>
    <row r="55" spans="1:10" ht="15" x14ac:dyDescent="0.25">
      <c r="A55" s="30">
        <f ca="1">B55-B54</f>
        <v>2.7472527472527486E-2</v>
      </c>
      <c r="B55" s="14">
        <v>0.76923076923076927</v>
      </c>
      <c r="C55" s="16">
        <f t="shared" ca="1" si="0"/>
        <v>0.93790879882320599</v>
      </c>
      <c r="D55" s="16">
        <f t="shared" ca="1" si="1"/>
        <v>2.1496868867817431E-3</v>
      </c>
      <c r="E55" s="16">
        <f t="shared" ca="1" si="2"/>
        <v>0.96845691634847797</v>
      </c>
      <c r="F55" s="16">
        <f t="shared" ca="1" si="4"/>
        <v>-1.1092163675863187E-3</v>
      </c>
      <c r="G55" s="23">
        <v>1509593.7125926265</v>
      </c>
      <c r="H55" s="23">
        <v>-3067349.7837842782</v>
      </c>
      <c r="I55" s="27">
        <f t="shared" ca="1" si="3"/>
        <v>-1557756.0711916517</v>
      </c>
      <c r="J55" s="33"/>
    </row>
    <row r="56" spans="1:10" ht="15" x14ac:dyDescent="0.25">
      <c r="A56" s="30">
        <f ca="1">B56-B55</f>
        <v>2.7472527472527375E-2</v>
      </c>
      <c r="B56" s="14">
        <v>0.79670329670329665</v>
      </c>
      <c r="C56" s="16">
        <f t="shared" ca="1" si="0"/>
        <v>0.93576402775153733</v>
      </c>
      <c r="D56" s="16">
        <f t="shared" ca="1" si="1"/>
        <v>2.1447710716686608E-3</v>
      </c>
      <c r="E56" s="16">
        <f t="shared" ca="1" si="2"/>
        <v>0.96734896896183953</v>
      </c>
      <c r="F56" s="16">
        <f t="shared" ca="1" si="4"/>
        <v>-1.1079473866384415E-3</v>
      </c>
      <c r="G56" s="23">
        <v>1509879.4631619223</v>
      </c>
      <c r="H56" s="23">
        <v>-3143455.1676582885</v>
      </c>
      <c r="I56" s="27">
        <f t="shared" ca="1" si="3"/>
        <v>-1633575.7044963662</v>
      </c>
      <c r="J56" s="33"/>
    </row>
    <row r="57" spans="1:10" ht="15" x14ac:dyDescent="0.25">
      <c r="A57" s="30">
        <f ca="1">B57-B56</f>
        <v>2.7472527472527486E-2</v>
      </c>
      <c r="B57" s="14">
        <v>0.82417582417582413</v>
      </c>
      <c r="C57" s="16">
        <f t="shared" ca="1" si="0"/>
        <v>0.93362416125369885</v>
      </c>
      <c r="D57" s="16">
        <f t="shared" ca="1" si="1"/>
        <v>2.1398664978384829E-3</v>
      </c>
      <c r="E57" s="16">
        <f t="shared" ca="1" si="2"/>
        <v>0.96624228910439203</v>
      </c>
      <c r="F57" s="16">
        <f t="shared" ca="1" si="4"/>
        <v>-1.1066798574475012E-3</v>
      </c>
      <c r="G57" s="23">
        <v>1513076.5221651823</v>
      </c>
      <c r="H57" s="23">
        <v>-3222487.1883709747</v>
      </c>
      <c r="I57" s="27">
        <f t="shared" ca="1" si="3"/>
        <v>-1709410.6662057925</v>
      </c>
      <c r="J57" s="33"/>
    </row>
    <row r="58" spans="1:10" ht="15" x14ac:dyDescent="0.25">
      <c r="A58" s="30">
        <f ca="1">B58-B57</f>
        <v>2.7472527472527597E-2</v>
      </c>
      <c r="B58" s="14">
        <v>0.85164835164835173</v>
      </c>
      <c r="C58" s="16">
        <f t="shared" ca="1" si="0"/>
        <v>0.93148918811411396</v>
      </c>
      <c r="D58" s="16">
        <f t="shared" ca="1" si="1"/>
        <v>2.1349731395848837E-3</v>
      </c>
      <c r="E58" s="16">
        <f t="shared" ca="1" si="2"/>
        <v>0.9651368753260392</v>
      </c>
      <c r="F58" s="16">
        <f t="shared" ca="1" si="4"/>
        <v>-1.1054137783528262E-3</v>
      </c>
      <c r="G58" s="23">
        <v>1502102.6632276967</v>
      </c>
      <c r="H58" s="23">
        <v>-3304401.5367678325</v>
      </c>
      <c r="I58" s="27">
        <f t="shared" ca="1" si="3"/>
        <v>-1802298.8735401358</v>
      </c>
      <c r="J58" s="33"/>
    </row>
    <row r="59" spans="1:10" ht="15" x14ac:dyDescent="0.25">
      <c r="A59" s="30">
        <f ca="1">B59-B58</f>
        <v>2.7472527472527486E-2</v>
      </c>
      <c r="B59" s="14">
        <v>0.87912087912087922</v>
      </c>
      <c r="C59" s="16">
        <f t="shared" ref="C59:C90" ca="1" si="5">C58*EXP(-(B59-B58)*CntrptyCDS/10000/(1-CntrptyRec))</f>
        <v>0.92935909714285325</v>
      </c>
      <c r="D59" s="16">
        <f t="shared" ref="D59:D90" ca="1" si="6">C58-C59</f>
        <v>2.1300909712607119E-3</v>
      </c>
      <c r="E59" s="16">
        <f t="shared" ref="E59:E90" ca="1" si="7">E58*EXP(-(B59-B58)*InstitutionCDS/10000/(1-InstitutionRec))</f>
        <v>0.9640327261783439</v>
      </c>
      <c r="F59" s="16">
        <f t="shared" ca="1" si="4"/>
        <v>-1.1041491476952991E-3</v>
      </c>
      <c r="G59" s="23">
        <v>1490160.0459970178</v>
      </c>
      <c r="H59" s="23">
        <v>-3382315.9484793292</v>
      </c>
      <c r="I59" s="27">
        <f t="shared" ca="1" si="3"/>
        <v>-1892155.9024823115</v>
      </c>
      <c r="J59" s="33"/>
    </row>
    <row r="60" spans="1:10" ht="15" x14ac:dyDescent="0.25">
      <c r="A60" s="30">
        <f ca="1">B60-B59</f>
        <v>2.7472527472527375E-2</v>
      </c>
      <c r="B60" s="14">
        <v>0.90659340659340659</v>
      </c>
      <c r="C60" s="16">
        <f t="shared" ca="1" si="5"/>
        <v>0.92723387717557593</v>
      </c>
      <c r="D60" s="16">
        <f t="shared" ca="1" si="6"/>
        <v>2.1252199672773253E-3</v>
      </c>
      <c r="E60" s="16">
        <f t="shared" ca="1" si="7"/>
        <v>0.96292984021452588</v>
      </c>
      <c r="F60" s="16">
        <f t="shared" ca="1" si="4"/>
        <v>-1.1028859638180233E-3</v>
      </c>
      <c r="G60" s="23">
        <v>1466495.2838656721</v>
      </c>
      <c r="H60" s="23">
        <v>-3459818.631472283</v>
      </c>
      <c r="I60" s="27">
        <f t="shared" ca="1" si="3"/>
        <v>-1993323.347606611</v>
      </c>
      <c r="J60" s="33"/>
    </row>
    <row r="61" spans="1:10" ht="15" x14ac:dyDescent="0.25">
      <c r="A61" s="30">
        <f ca="1">B61-B60</f>
        <v>2.7472527472527486E-2</v>
      </c>
      <c r="B61" s="14">
        <v>0.93406593406593408</v>
      </c>
      <c r="C61" s="16">
        <f t="shared" ca="1" si="5"/>
        <v>0.92511351707347156</v>
      </c>
      <c r="D61" s="16">
        <f t="shared" ca="1" si="6"/>
        <v>2.1203601021043683E-3</v>
      </c>
      <c r="E61" s="16">
        <f t="shared" ca="1" si="7"/>
        <v>0.96182821598946022</v>
      </c>
      <c r="F61" s="16">
        <f t="shared" ca="1" si="4"/>
        <v>-1.101624225065656E-3</v>
      </c>
      <c r="G61" s="23">
        <v>1442284.4322072545</v>
      </c>
      <c r="H61" s="23">
        <v>-3526042.7856247113</v>
      </c>
      <c r="I61" s="27">
        <f t="shared" ca="1" si="3"/>
        <v>-2083758.3534174568</v>
      </c>
      <c r="J61" s="33"/>
    </row>
    <row r="62" spans="1:10" ht="15" x14ac:dyDescent="0.25">
      <c r="A62" s="30">
        <f ca="1">B62-B61</f>
        <v>2.7472527472527486E-2</v>
      </c>
      <c r="B62" s="14">
        <v>0.96153846153846156</v>
      </c>
      <c r="C62" s="16">
        <f t="shared" ca="1" si="5"/>
        <v>0.92299800572320123</v>
      </c>
      <c r="D62" s="16">
        <f t="shared" ca="1" si="6"/>
        <v>2.1155113502703271E-3</v>
      </c>
      <c r="E62" s="16">
        <f t="shared" ca="1" si="7"/>
        <v>0.96072785205967526</v>
      </c>
      <c r="F62" s="16">
        <f t="shared" ca="1" si="4"/>
        <v>-1.1003639297849643E-3</v>
      </c>
      <c r="G62" s="23">
        <v>1437370.3351121498</v>
      </c>
      <c r="H62" s="23">
        <v>-3595586.9912646422</v>
      </c>
      <c r="I62" s="27">
        <f t="shared" ca="1" si="3"/>
        <v>-2158216.6561524924</v>
      </c>
      <c r="J62" s="33"/>
    </row>
    <row r="63" spans="1:10" ht="15" x14ac:dyDescent="0.25">
      <c r="A63" s="30">
        <f ca="1">B63-B62</f>
        <v>2.7472527472527375E-2</v>
      </c>
      <c r="B63" s="14">
        <v>0.98901098901098894</v>
      </c>
      <c r="C63" s="16">
        <f t="shared" ca="1" si="5"/>
        <v>0.92088733203683981</v>
      </c>
      <c r="D63" s="16">
        <f t="shared" ca="1" si="6"/>
        <v>2.1106736863614195E-3</v>
      </c>
      <c r="E63" s="16">
        <f t="shared" ca="1" si="7"/>
        <v>0.95962874698335066</v>
      </c>
      <c r="F63" s="16">
        <f t="shared" ca="1" si="4"/>
        <v>-1.0991050763246024E-3</v>
      </c>
      <c r="G63" s="23">
        <v>1418379.0394510259</v>
      </c>
      <c r="H63" s="23">
        <v>-3664297.8127765963</v>
      </c>
      <c r="I63" s="27">
        <f t="shared" ca="1" si="3"/>
        <v>-2245918.7733255704</v>
      </c>
      <c r="J63" s="33"/>
    </row>
    <row r="64" spans="1:10" ht="15" x14ac:dyDescent="0.25">
      <c r="A64" s="30">
        <f ca="1">B64-B63</f>
        <v>2.7472527472527486E-2</v>
      </c>
      <c r="B64" s="14">
        <v>1.0164835164835164</v>
      </c>
      <c r="C64" s="16">
        <f t="shared" ca="1" si="5"/>
        <v>0.91878148495181733</v>
      </c>
      <c r="D64" s="16">
        <f t="shared" ca="1" si="6"/>
        <v>2.1058470850224831E-3</v>
      </c>
      <c r="E64" s="16">
        <f t="shared" ca="1" si="7"/>
        <v>0.95853089932031565</v>
      </c>
      <c r="F64" s="16">
        <f t="shared" ca="1" si="4"/>
        <v>-1.0978476630350009E-3</v>
      </c>
      <c r="G64" s="23">
        <v>1629546.0758404182</v>
      </c>
      <c r="H64" s="23">
        <v>-3261724.2848127182</v>
      </c>
      <c r="I64" s="27">
        <f t="shared" ca="1" si="3"/>
        <v>-1632178.2089722999</v>
      </c>
      <c r="J64" s="33"/>
    </row>
    <row r="65" spans="1:10" ht="15" x14ac:dyDescent="0.25">
      <c r="A65" s="30">
        <f ca="1">B65-B64</f>
        <v>2.7472527472527597E-2</v>
      </c>
      <c r="B65" s="14">
        <v>1.043956043956044</v>
      </c>
      <c r="C65" s="16">
        <f t="shared" ca="1" si="5"/>
        <v>0.91668045343086135</v>
      </c>
      <c r="D65" s="16">
        <f t="shared" ca="1" si="6"/>
        <v>2.101031520955976E-3</v>
      </c>
      <c r="E65" s="16">
        <f t="shared" ca="1" si="7"/>
        <v>0.95743430763204695</v>
      </c>
      <c r="F65" s="16">
        <f t="shared" ca="1" si="4"/>
        <v>-1.0965916882686999E-3</v>
      </c>
      <c r="G65" s="23">
        <v>1627625.2370164003</v>
      </c>
      <c r="H65" s="23">
        <v>-3312376.1398373754</v>
      </c>
      <c r="I65" s="27">
        <f t="shared" ca="1" si="3"/>
        <v>-1684750.9028209751</v>
      </c>
      <c r="J65" s="33"/>
    </row>
    <row r="66" spans="1:10" ht="15" x14ac:dyDescent="0.25">
      <c r="A66" s="30">
        <f ca="1">B66-B65</f>
        <v>2.7472527472527375E-2</v>
      </c>
      <c r="B66" s="14">
        <v>1.0714285714285714</v>
      </c>
      <c r="C66" s="16">
        <f t="shared" ca="1" si="5"/>
        <v>0.91458422646193915</v>
      </c>
      <c r="D66" s="16">
        <f t="shared" ca="1" si="6"/>
        <v>2.0962269689221991E-3</v>
      </c>
      <c r="E66" s="16">
        <f t="shared" ca="1" si="7"/>
        <v>0.95633897048166705</v>
      </c>
      <c r="F66" s="16">
        <f t="shared" ca="1" si="4"/>
        <v>-1.0953371503799048E-3</v>
      </c>
      <c r="G66" s="23">
        <v>1635397.9278798972</v>
      </c>
      <c r="H66" s="23">
        <v>-3360467.7980307289</v>
      </c>
      <c r="I66" s="27">
        <f t="shared" ca="1" si="3"/>
        <v>-1725069.8701508318</v>
      </c>
      <c r="J66" s="33"/>
    </row>
    <row r="67" spans="1:10" ht="15" x14ac:dyDescent="0.25">
      <c r="A67" s="30">
        <f ca="1">B67-B66</f>
        <v>2.7472527472527597E-2</v>
      </c>
      <c r="B67" s="14">
        <v>1.098901098901099</v>
      </c>
      <c r="C67" s="16">
        <f t="shared" ca="1" si="5"/>
        <v>0.91249279305819964</v>
      </c>
      <c r="D67" s="16">
        <f t="shared" ca="1" si="6"/>
        <v>2.0914334037395177E-3</v>
      </c>
      <c r="E67" s="16">
        <f t="shared" ca="1" si="7"/>
        <v>0.95524488643394223</v>
      </c>
      <c r="F67" s="16">
        <f t="shared" ca="1" si="4"/>
        <v>-1.0940840477248193E-3</v>
      </c>
      <c r="G67" s="23">
        <v>1634086.9231343977</v>
      </c>
      <c r="H67" s="23">
        <v>-3413049.9681274849</v>
      </c>
      <c r="I67" s="27">
        <f t="shared" ca="1" si="3"/>
        <v>-1778963.0449930872</v>
      </c>
      <c r="J67" s="33"/>
    </row>
    <row r="68" spans="1:10" ht="15" x14ac:dyDescent="0.25">
      <c r="A68" s="30">
        <f ca="1">B68-B67</f>
        <v>2.7472527472527375E-2</v>
      </c>
      <c r="B68" s="14">
        <v>1.1263736263736264</v>
      </c>
      <c r="C68" s="16">
        <f t="shared" ca="1" si="5"/>
        <v>0.91040614225791605</v>
      </c>
      <c r="D68" s="16">
        <f t="shared" ca="1" si="6"/>
        <v>2.0866508002835849E-3</v>
      </c>
      <c r="E68" s="16">
        <f t="shared" ca="1" si="7"/>
        <v>0.95415205405528081</v>
      </c>
      <c r="F68" s="16">
        <f t="shared" ca="1" si="4"/>
        <v>-1.0928323786614236E-3</v>
      </c>
      <c r="G68" s="23">
        <v>1630558.838328419</v>
      </c>
      <c r="H68" s="23">
        <v>-3462503.2178779105</v>
      </c>
      <c r="I68" s="27">
        <f t="shared" ca="1" si="3"/>
        <v>-1831944.3795494915</v>
      </c>
      <c r="J68" s="33"/>
    </row>
    <row r="69" spans="1:10" ht="15" x14ac:dyDescent="0.25">
      <c r="A69" s="30">
        <f ca="1">B69-B68</f>
        <v>2.7472527472527597E-2</v>
      </c>
      <c r="B69" s="14">
        <v>1.153846153846154</v>
      </c>
      <c r="C69" s="16">
        <f t="shared" ca="1" si="5"/>
        <v>0.9083242631244286</v>
      </c>
      <c r="D69" s="16">
        <f t="shared" ca="1" si="6"/>
        <v>2.081879133487452E-3</v>
      </c>
      <c r="E69" s="16">
        <f t="shared" ca="1" si="7"/>
        <v>0.95306047191373122</v>
      </c>
      <c r="F69" s="16">
        <f t="shared" ca="1" si="4"/>
        <v>-1.0915821415495852E-3</v>
      </c>
      <c r="G69" s="23">
        <v>1629865.4108799815</v>
      </c>
      <c r="H69" s="23">
        <v>-3526972.7203143025</v>
      </c>
      <c r="I69" s="27">
        <f t="shared" ca="1" si="3"/>
        <v>-1897107.309434321</v>
      </c>
      <c r="J69" s="33"/>
    </row>
    <row r="70" spans="1:10" ht="15" x14ac:dyDescent="0.25">
      <c r="A70" s="30">
        <f ca="1">B70-B69</f>
        <v>2.7472527472527375E-2</v>
      </c>
      <c r="B70" s="14">
        <v>1.1813186813186813</v>
      </c>
      <c r="C70" s="16">
        <f t="shared" ca="1" si="5"/>
        <v>0.90624714474608692</v>
      </c>
      <c r="D70" s="16">
        <f t="shared" ca="1" si="6"/>
        <v>2.0771183783416802E-3</v>
      </c>
      <c r="E70" s="16">
        <f t="shared" ca="1" si="7"/>
        <v>0.95197013857897994</v>
      </c>
      <c r="F70" s="16">
        <f t="shared" ca="1" si="4"/>
        <v>-1.0903333347512811E-3</v>
      </c>
      <c r="G70" s="23">
        <v>1631880.962635482</v>
      </c>
      <c r="H70" s="23">
        <v>-3572443.6835869164</v>
      </c>
      <c r="I70" s="27">
        <f t="shared" ca="1" si="3"/>
        <v>-1940562.7209514345</v>
      </c>
      <c r="J70" s="33"/>
    </row>
    <row r="71" spans="1:10" ht="15" x14ac:dyDescent="0.25">
      <c r="A71" s="30">
        <f ca="1">B71-B70</f>
        <v>2.7472527472527375E-2</v>
      </c>
      <c r="B71" s="14">
        <v>1.2087912087912087</v>
      </c>
      <c r="C71" s="16">
        <f t="shared" ca="1" si="5"/>
        <v>0.90417477623619291</v>
      </c>
      <c r="D71" s="16">
        <f t="shared" ca="1" si="6"/>
        <v>2.072368509894007E-3</v>
      </c>
      <c r="E71" s="16">
        <f t="shared" ca="1" si="7"/>
        <v>0.9508810526223499</v>
      </c>
      <c r="F71" s="16">
        <f t="shared" ca="1" si="4"/>
        <v>-1.0890859566300426E-3</v>
      </c>
      <c r="G71" s="23">
        <v>1624199.4296764443</v>
      </c>
      <c r="H71" s="23">
        <v>-3609593.8650917276</v>
      </c>
      <c r="I71" s="27">
        <f t="shared" ca="1" si="3"/>
        <v>-1985394.4354152833</v>
      </c>
      <c r="J71" s="33"/>
    </row>
    <row r="72" spans="1:10" ht="15" x14ac:dyDescent="0.25">
      <c r="A72" s="30">
        <f ca="1">B72-B71</f>
        <v>2.7472527472527597E-2</v>
      </c>
      <c r="B72" s="14">
        <v>1.2362637362637363</v>
      </c>
      <c r="C72" s="16">
        <f t="shared" ca="1" si="5"/>
        <v>0.90210714673294368</v>
      </c>
      <c r="D72" s="16">
        <f t="shared" ca="1" si="6"/>
        <v>2.0676295032492353E-3</v>
      </c>
      <c r="E72" s="16">
        <f t="shared" ca="1" si="7"/>
        <v>0.94979321261679839</v>
      </c>
      <c r="F72" s="16">
        <f t="shared" ca="1" si="4"/>
        <v>-1.0878400055515103E-3</v>
      </c>
      <c r="G72" s="23">
        <v>1620135.568540513</v>
      </c>
      <c r="H72" s="23">
        <v>-3652268.4286735337</v>
      </c>
      <c r="I72" s="27">
        <f t="shared" ca="1" si="3"/>
        <v>-2032132.8601330207</v>
      </c>
      <c r="J72" s="33"/>
    </row>
    <row r="73" spans="1:10" ht="15" x14ac:dyDescent="0.25">
      <c r="A73" s="30">
        <f ca="1">B73-B72</f>
        <v>2.7472527472527375E-2</v>
      </c>
      <c r="B73" s="14">
        <v>1.2637362637362637</v>
      </c>
      <c r="C73" s="16">
        <f t="shared" ca="1" si="5"/>
        <v>0.90004424539937478</v>
      </c>
      <c r="D73" s="16">
        <f t="shared" ca="1" si="6"/>
        <v>2.0629013335689006E-3</v>
      </c>
      <c r="E73" s="16">
        <f t="shared" ca="1" si="7"/>
        <v>0.9487066171369154</v>
      </c>
      <c r="F73" s="16">
        <f t="shared" ca="1" si="4"/>
        <v>-1.0865954798829902E-3</v>
      </c>
      <c r="G73" s="23">
        <v>1641490.3712298959</v>
      </c>
      <c r="H73" s="23">
        <v>-3641314.6643735445</v>
      </c>
      <c r="I73" s="27">
        <f t="shared" ca="1" si="3"/>
        <v>-1999824.2931436487</v>
      </c>
      <c r="J73" s="33"/>
    </row>
    <row r="74" spans="1:10" ht="15" x14ac:dyDescent="0.25">
      <c r="A74" s="30">
        <f ca="1">B74-B73</f>
        <v>2.7472527472527597E-2</v>
      </c>
      <c r="B74" s="14">
        <v>1.2912087912087913</v>
      </c>
      <c r="C74" s="16">
        <f t="shared" ca="1" si="5"/>
        <v>0.89798606142330317</v>
      </c>
      <c r="D74" s="16">
        <f t="shared" ca="1" si="6"/>
        <v>2.0581839760716036E-3</v>
      </c>
      <c r="E74" s="16">
        <f t="shared" ca="1" si="7"/>
        <v>0.94762126475892161</v>
      </c>
      <c r="F74" s="16">
        <f t="shared" ca="1" si="4"/>
        <v>-1.0853523779937868E-3</v>
      </c>
      <c r="G74" s="23">
        <v>1640629.0304579719</v>
      </c>
      <c r="H74" s="23">
        <v>-3686127.2639780506</v>
      </c>
      <c r="I74" s="27">
        <f t="shared" ca="1" si="3"/>
        <v>-2045498.2335200787</v>
      </c>
      <c r="J74" s="33"/>
    </row>
    <row r="75" spans="1:10" ht="15" x14ac:dyDescent="0.25">
      <c r="A75" s="30">
        <f ca="1">B75-B74</f>
        <v>2.7472527472527375E-2</v>
      </c>
      <c r="B75" s="14">
        <v>1.3186813186813187</v>
      </c>
      <c r="C75" s="16">
        <f t="shared" ca="1" si="5"/>
        <v>0.89593258401727083</v>
      </c>
      <c r="D75" s="16">
        <f t="shared" ca="1" si="6"/>
        <v>2.0534774060323446E-3</v>
      </c>
      <c r="E75" s="16">
        <f t="shared" ca="1" si="7"/>
        <v>0.94653715406066641</v>
      </c>
      <c r="F75" s="16">
        <f t="shared" ca="1" si="4"/>
        <v>-1.0841106982552029E-3</v>
      </c>
      <c r="G75" s="23">
        <v>1637625.9710531069</v>
      </c>
      <c r="H75" s="23">
        <v>-3741419.782983026</v>
      </c>
      <c r="I75" s="27">
        <f t="shared" ca="1" si="3"/>
        <v>-2103793.8119299188</v>
      </c>
      <c r="J75" s="33"/>
    </row>
    <row r="76" spans="1:10" ht="15" x14ac:dyDescent="0.25">
      <c r="A76" s="30">
        <f ca="1">B76-B75</f>
        <v>2.7472527472527375E-2</v>
      </c>
      <c r="B76" s="14">
        <v>1.346153846153846</v>
      </c>
      <c r="C76" s="16">
        <f t="shared" ca="1" si="5"/>
        <v>0.89388380241848786</v>
      </c>
      <c r="D76" s="16">
        <f t="shared" ca="1" si="6"/>
        <v>2.0487815987829672E-3</v>
      </c>
      <c r="E76" s="16">
        <f t="shared" ca="1" si="7"/>
        <v>0.94545428362162631</v>
      </c>
      <c r="F76" s="16">
        <f t="shared" ca="1" si="4"/>
        <v>-1.0828704390400956E-3</v>
      </c>
      <c r="G76" s="23">
        <v>1627598.9285294979</v>
      </c>
      <c r="H76" s="23">
        <v>-3795048.6659662533</v>
      </c>
      <c r="I76" s="27">
        <f t="shared" ca="1" si="3"/>
        <v>-2167449.7374367556</v>
      </c>
      <c r="J76" s="33"/>
    </row>
    <row r="77" spans="1:10" ht="15" x14ac:dyDescent="0.25">
      <c r="A77" s="30">
        <f ca="1">B77-B76</f>
        <v>2.7472527472527597E-2</v>
      </c>
      <c r="B77" s="14">
        <v>1.3736263736263736</v>
      </c>
      <c r="C77" s="16">
        <f t="shared" ca="1" si="5"/>
        <v>0.89183970588877637</v>
      </c>
      <c r="D77" s="16">
        <f t="shared" ca="1" si="6"/>
        <v>2.0440965297114921E-3</v>
      </c>
      <c r="E77" s="16">
        <f t="shared" ca="1" si="7"/>
        <v>0.94437265202290299</v>
      </c>
      <c r="F77" s="16">
        <f t="shared" ca="1" si="4"/>
        <v>-1.0816315987233205E-3</v>
      </c>
      <c r="G77" s="23">
        <v>1613081.644531684</v>
      </c>
      <c r="H77" s="23">
        <v>-3837095.1611364521</v>
      </c>
      <c r="I77" s="27">
        <f t="shared" ca="1" si="3"/>
        <v>-2224013.5166047681</v>
      </c>
      <c r="J77" s="33"/>
    </row>
    <row r="78" spans="1:10" ht="15" x14ac:dyDescent="0.25">
      <c r="A78" s="30">
        <f ca="1">B78-B77</f>
        <v>2.7472527472527375E-2</v>
      </c>
      <c r="B78" s="14">
        <v>1.401098901098901</v>
      </c>
      <c r="C78" s="16">
        <f t="shared" ca="1" si="5"/>
        <v>0.88980028371451403</v>
      </c>
      <c r="D78" s="16">
        <f t="shared" ca="1" si="6"/>
        <v>2.0394221742623397E-3</v>
      </c>
      <c r="E78" s="16">
        <f t="shared" ca="1" si="7"/>
        <v>0.94329225784722126</v>
      </c>
      <c r="F78" s="16">
        <f t="shared" ca="1" si="4"/>
        <v>-1.0803941756817315E-3</v>
      </c>
      <c r="G78" s="23">
        <v>1604674.5461541412</v>
      </c>
      <c r="H78" s="23">
        <v>-3882795.0309399171</v>
      </c>
      <c r="I78" s="27">
        <f t="shared" ca="1" si="3"/>
        <v>-2278120.4847857757</v>
      </c>
      <c r="J78" s="33"/>
    </row>
    <row r="79" spans="1:10" ht="15" x14ac:dyDescent="0.25">
      <c r="A79" s="30">
        <f ca="1">B79-B78</f>
        <v>2.7472527472527375E-2</v>
      </c>
      <c r="B79" s="14">
        <v>1.4285714285714284</v>
      </c>
      <c r="C79" s="16">
        <f t="shared" ca="1" si="5"/>
        <v>0.88776552520657803</v>
      </c>
      <c r="D79" s="16">
        <f t="shared" ca="1" si="6"/>
        <v>2.0347585079359964E-3</v>
      </c>
      <c r="E79" s="16">
        <f t="shared" ca="1" si="7"/>
        <v>0.94221309967892752</v>
      </c>
      <c r="F79" s="16">
        <f t="shared" ca="1" si="4"/>
        <v>-1.0791581682937368E-3</v>
      </c>
      <c r="G79" s="23">
        <v>1581884.568030782</v>
      </c>
      <c r="H79" s="23">
        <v>-3918622.8655722723</v>
      </c>
      <c r="I79" s="27">
        <f t="shared" ca="1" si="3"/>
        <v>-2336738.2975414903</v>
      </c>
      <c r="J79" s="33"/>
    </row>
    <row r="80" spans="1:10" ht="15" x14ac:dyDescent="0.25">
      <c r="A80" s="30">
        <f ca="1">B80-B79</f>
        <v>2.7472527472527819E-2</v>
      </c>
      <c r="B80" s="14">
        <v>1.4560439560439562</v>
      </c>
      <c r="C80" s="16">
        <f t="shared" ca="1" si="5"/>
        <v>0.88573541970028913</v>
      </c>
      <c r="D80" s="16">
        <f t="shared" ca="1" si="6"/>
        <v>2.030105506288904E-3</v>
      </c>
      <c r="E80" s="16">
        <f t="shared" ca="1" si="7"/>
        <v>0.94113517610398756</v>
      </c>
      <c r="F80" s="16">
        <f t="shared" ca="1" si="4"/>
        <v>-1.0779235749399652E-3</v>
      </c>
      <c r="G80" s="23">
        <v>1583675.378167368</v>
      </c>
      <c r="H80" s="23">
        <v>-3963771.5403969027</v>
      </c>
      <c r="I80" s="27">
        <f t="shared" ca="1" si="3"/>
        <v>-2380096.1622295347</v>
      </c>
      <c r="J80" s="33"/>
    </row>
    <row r="81" spans="1:10" ht="15" x14ac:dyDescent="0.25">
      <c r="A81" s="30">
        <f ca="1">B81-B80</f>
        <v>2.7472527472527375E-2</v>
      </c>
      <c r="B81" s="14">
        <v>1.4835164835164836</v>
      </c>
      <c r="C81" s="16">
        <f t="shared" ca="1" si="5"/>
        <v>0.88370995655535534</v>
      </c>
      <c r="D81" s="16">
        <f t="shared" ca="1" si="6"/>
        <v>2.0254631449337923E-3</v>
      </c>
      <c r="E81" s="16">
        <f t="shared" ca="1" si="7"/>
        <v>0.94005848570998485</v>
      </c>
      <c r="F81" s="16">
        <f t="shared" ca="1" si="4"/>
        <v>-1.0766903940027106E-3</v>
      </c>
      <c r="G81" s="23">
        <v>1566847.9702993955</v>
      </c>
      <c r="H81" s="23">
        <v>-4002025.9378183978</v>
      </c>
      <c r="I81" s="27">
        <f t="shared" ca="1" si="3"/>
        <v>-2435177.967519002</v>
      </c>
      <c r="J81" s="33"/>
    </row>
    <row r="82" spans="1:10" ht="15" x14ac:dyDescent="0.25">
      <c r="A82" s="30">
        <f ca="1">B82-B81</f>
        <v>2.7472527472527375E-2</v>
      </c>
      <c r="B82" s="14">
        <v>1.5109890109890109</v>
      </c>
      <c r="C82" s="16">
        <f t="shared" ca="1" si="5"/>
        <v>0.88168912515581666</v>
      </c>
      <c r="D82" s="16">
        <f t="shared" ca="1" si="6"/>
        <v>2.0208313995386806E-3</v>
      </c>
      <c r="E82" s="16">
        <f t="shared" ca="1" si="7"/>
        <v>0.93898302708611892</v>
      </c>
      <c r="F82" s="16">
        <f t="shared" ca="1" si="4"/>
        <v>-1.0754586238659325E-3</v>
      </c>
      <c r="G82" s="23">
        <v>1739240.3377025737</v>
      </c>
      <c r="H82" s="23">
        <v>-3593933.697364233</v>
      </c>
      <c r="I82" s="27">
        <f t="shared" ca="1" si="3"/>
        <v>-1854693.3596616592</v>
      </c>
      <c r="J82" s="33"/>
    </row>
    <row r="83" spans="1:10" ht="15" x14ac:dyDescent="0.25">
      <c r="A83" s="30">
        <f ca="1">B83-B82</f>
        <v>2.7472527472527597E-2</v>
      </c>
      <c r="B83" s="14">
        <v>1.5384615384615385</v>
      </c>
      <c r="C83" s="16">
        <f t="shared" ca="1" si="5"/>
        <v>0.87967291490998922</v>
      </c>
      <c r="D83" s="16">
        <f t="shared" ca="1" si="6"/>
        <v>2.0162102458274322E-3</v>
      </c>
      <c r="E83" s="16">
        <f t="shared" ca="1" si="7"/>
        <v>0.9379087988232031</v>
      </c>
      <c r="F83" s="16">
        <f t="shared" ca="1" si="4"/>
        <v>-1.0742282629158106E-3</v>
      </c>
      <c r="G83" s="23">
        <v>1734590.2340776729</v>
      </c>
      <c r="H83" s="23">
        <v>-3651293.0984441689</v>
      </c>
      <c r="I83" s="27">
        <f t="shared" ca="1" si="3"/>
        <v>-1916702.864366496</v>
      </c>
      <c r="J83" s="33"/>
    </row>
    <row r="84" spans="1:10" ht="15" x14ac:dyDescent="0.25">
      <c r="A84" s="30">
        <f ca="1">B84-B83</f>
        <v>2.7472527472527375E-2</v>
      </c>
      <c r="B84" s="14">
        <v>1.5659340659340659</v>
      </c>
      <c r="C84" s="16">
        <f t="shared" ca="1" si="5"/>
        <v>0.87766131525040969</v>
      </c>
      <c r="D84" s="16">
        <f t="shared" ca="1" si="6"/>
        <v>2.0115996595795327E-3</v>
      </c>
      <c r="E84" s="16">
        <f t="shared" ca="1" si="7"/>
        <v>0.93683579951366291</v>
      </c>
      <c r="F84" s="16">
        <f t="shared" ca="1" si="4"/>
        <v>-1.0729993095401902E-3</v>
      </c>
      <c r="G84" s="23">
        <v>1726468.5555344282</v>
      </c>
      <c r="H84" s="23">
        <v>-3709383.7194236279</v>
      </c>
      <c r="I84" s="27">
        <f t="shared" ca="1" si="3"/>
        <v>-1982915.1638891997</v>
      </c>
      <c r="J84" s="33"/>
    </row>
    <row r="85" spans="1:10" ht="15" x14ac:dyDescent="0.25">
      <c r="A85" s="30">
        <f ca="1">B85-B84</f>
        <v>2.7472527472527375E-2</v>
      </c>
      <c r="B85" s="14">
        <v>1.5934065934065933</v>
      </c>
      <c r="C85" s="16">
        <f t="shared" ca="1" si="5"/>
        <v>0.87565431563378004</v>
      </c>
      <c r="D85" s="16">
        <f t="shared" ca="1" si="6"/>
        <v>2.0069996166296455E-3</v>
      </c>
      <c r="E85" s="16">
        <f t="shared" ca="1" si="7"/>
        <v>0.93576402775153433</v>
      </c>
      <c r="F85" s="16">
        <f t="shared" ca="1" si="4"/>
        <v>-1.0717717621285816E-3</v>
      </c>
      <c r="G85" s="23">
        <v>1713299.9981226393</v>
      </c>
      <c r="H85" s="23">
        <v>-3752932.4929404166</v>
      </c>
      <c r="I85" s="27">
        <f t="shared" ca="1" si="3"/>
        <v>-2039632.4948177773</v>
      </c>
      <c r="J85" s="33"/>
    </row>
    <row r="86" spans="1:10" ht="15" x14ac:dyDescent="0.25">
      <c r="A86" s="30">
        <f ca="1">B86-B85</f>
        <v>2.7472527472527597E-2</v>
      </c>
      <c r="B86" s="14">
        <v>1.6208791208791209</v>
      </c>
      <c r="C86" s="16">
        <f t="shared" ca="1" si="5"/>
        <v>0.8736519055409121</v>
      </c>
      <c r="D86" s="16">
        <f t="shared" ca="1" si="6"/>
        <v>2.0024100928679456E-3</v>
      </c>
      <c r="E86" s="16">
        <f t="shared" ca="1" si="7"/>
        <v>0.93469348213246162</v>
      </c>
      <c r="F86" s="16">
        <f t="shared" ca="1" si="4"/>
        <v>-1.0705456190727158E-3</v>
      </c>
      <c r="G86" s="23">
        <v>1700955.0393445226</v>
      </c>
      <c r="H86" s="23">
        <v>-3794323.6912364573</v>
      </c>
      <c r="I86" s="27">
        <f t="shared" ca="1" si="3"/>
        <v>-2093368.6518919347</v>
      </c>
      <c r="J86" s="33"/>
    </row>
    <row r="87" spans="1:10" ht="15" x14ac:dyDescent="0.25">
      <c r="A87" s="30">
        <f ca="1">B87-B86</f>
        <v>2.7472527472527375E-2</v>
      </c>
      <c r="B87" s="14">
        <v>1.6483516483516483</v>
      </c>
      <c r="C87" s="16">
        <f t="shared" ca="1" si="5"/>
        <v>0.87165407447667276</v>
      </c>
      <c r="D87" s="16">
        <f t="shared" ca="1" si="6"/>
        <v>1.9978310642393415E-3</v>
      </c>
      <c r="E87" s="16">
        <f t="shared" ca="1" si="7"/>
        <v>0.93362416125369574</v>
      </c>
      <c r="F87" s="16">
        <f t="shared" ca="1" si="4"/>
        <v>-1.0693208787658781E-3</v>
      </c>
      <c r="G87" s="23">
        <v>1703976.313338236</v>
      </c>
      <c r="H87" s="23">
        <v>-3831465.1736818827</v>
      </c>
      <c r="I87" s="27">
        <f t="shared" ca="1" si="3"/>
        <v>-2127488.8603436467</v>
      </c>
      <c r="J87" s="33"/>
    </row>
    <row r="88" spans="1:10" ht="15" x14ac:dyDescent="0.25">
      <c r="A88" s="30">
        <f ca="1">B88-B87</f>
        <v>2.7472527472527375E-2</v>
      </c>
      <c r="B88" s="14">
        <v>1.6758241758241756</v>
      </c>
      <c r="C88" s="16">
        <f t="shared" ca="1" si="5"/>
        <v>0.86966081196992862</v>
      </c>
      <c r="D88" s="16">
        <f t="shared" ca="1" si="6"/>
        <v>1.9932625067441423E-3</v>
      </c>
      <c r="E88" s="16">
        <f t="shared" ca="1" si="7"/>
        <v>0.9325560637140925</v>
      </c>
      <c r="F88" s="16">
        <f t="shared" ca="1" si="4"/>
        <v>-1.0680975396032411E-3</v>
      </c>
      <c r="G88" s="23">
        <v>1691992.1348547589</v>
      </c>
      <c r="H88" s="23">
        <v>-3853276.0038763727</v>
      </c>
      <c r="I88" s="27">
        <f t="shared" ca="1" si="3"/>
        <v>-2161283.8690216141</v>
      </c>
      <c r="J88" s="33"/>
    </row>
    <row r="89" spans="1:10" ht="15" x14ac:dyDescent="0.25">
      <c r="A89" s="30">
        <f ca="1">B89-B88</f>
        <v>2.7472527472527819E-2</v>
      </c>
      <c r="B89" s="14">
        <v>1.7032967032967035</v>
      </c>
      <c r="C89" s="16">
        <f t="shared" ca="1" si="5"/>
        <v>0.86767210757349122</v>
      </c>
      <c r="D89" s="16">
        <f t="shared" ca="1" si="6"/>
        <v>1.9887043964373907E-3</v>
      </c>
      <c r="E89" s="16">
        <f t="shared" ca="1" si="7"/>
        <v>0.93148918811411063</v>
      </c>
      <c r="F89" s="16">
        <f t="shared" ca="1" si="4"/>
        <v>-1.0668755999818647E-3</v>
      </c>
      <c r="G89" s="23">
        <v>1681386.2855769161</v>
      </c>
      <c r="H89" s="23">
        <v>-3882219.5940199788</v>
      </c>
      <c r="I89" s="27">
        <f t="shared" ca="1" si="3"/>
        <v>-2200833.3084430629</v>
      </c>
      <c r="J89" s="33"/>
    </row>
    <row r="90" spans="1:10" ht="15" x14ac:dyDescent="0.25">
      <c r="A90" s="30">
        <f ca="1">B90-B89</f>
        <v>2.7472527472527375E-2</v>
      </c>
      <c r="B90" s="14">
        <v>1.7307692307692308</v>
      </c>
      <c r="C90" s="16">
        <f t="shared" ca="1" si="5"/>
        <v>0.86568795086406236</v>
      </c>
      <c r="D90" s="16">
        <f t="shared" ca="1" si="6"/>
        <v>1.9841567094288637E-3</v>
      </c>
      <c r="E90" s="16">
        <f t="shared" ca="1" si="7"/>
        <v>0.93042353305581005</v>
      </c>
      <c r="F90" s="16">
        <f t="shared" ca="1" si="4"/>
        <v>-1.0656550583005853E-3</v>
      </c>
      <c r="G90" s="23">
        <v>1669883.0105972604</v>
      </c>
      <c r="H90" s="23">
        <v>-3907537.9692547112</v>
      </c>
      <c r="I90" s="27">
        <f t="shared" ca="1" si="3"/>
        <v>-2237654.958657451</v>
      </c>
      <c r="J90" s="33"/>
    </row>
    <row r="91" spans="1:10" ht="15" x14ac:dyDescent="0.25">
      <c r="A91" s="30">
        <f ca="1">B91-B90</f>
        <v>2.7472527472527597E-2</v>
      </c>
      <c r="B91" s="14">
        <v>1.7582417582417584</v>
      </c>
      <c r="C91" s="16">
        <f t="shared" ref="C91:C122" ca="1" si="8">C90*EXP(-(B91-B90)*CntrptyCDS/10000/(1-CntrptyRec))</f>
        <v>0.86370833144217929</v>
      </c>
      <c r="D91" s="16">
        <f t="shared" ref="D91:D122" ca="1" si="9">C90-C91</f>
        <v>1.9796194218830721E-3</v>
      </c>
      <c r="E91" s="16">
        <f t="shared" ref="E91:E122" ca="1" si="10">E90*EXP(-(B91-B90)*InstitutionCDS/10000/(1-InstitutionRec))</f>
        <v>0.92935909714284981</v>
      </c>
      <c r="F91" s="16">
        <f t="shared" ca="1" si="4"/>
        <v>-1.0644359129602377E-3</v>
      </c>
      <c r="G91" s="23">
        <v>1689600.9603135257</v>
      </c>
      <c r="H91" s="23">
        <v>-3868550.0119918855</v>
      </c>
      <c r="I91" s="27">
        <f t="shared" ref="I91:I154" ca="1" si="11">G91+H91</f>
        <v>-2178949.0516783595</v>
      </c>
      <c r="J91" s="33"/>
    </row>
    <row r="92" spans="1:10" ht="15" x14ac:dyDescent="0.25">
      <c r="A92" s="30">
        <f ca="1">B92-B91</f>
        <v>2.7472527472527375E-2</v>
      </c>
      <c r="B92" s="14">
        <v>1.7857142857142858</v>
      </c>
      <c r="C92" s="16">
        <f t="shared" ca="1" si="8"/>
        <v>0.86173323893216047</v>
      </c>
      <c r="D92" s="16">
        <f t="shared" ca="1" si="9"/>
        <v>1.9750925100188166E-3</v>
      </c>
      <c r="E92" s="16">
        <f t="shared" ca="1" si="10"/>
        <v>0.92829587898048649</v>
      </c>
      <c r="F92" s="16">
        <f t="shared" ref="F92:F155" ca="1" si="12">-E91+E92</f>
        <v>-1.0632181623633219E-3</v>
      </c>
      <c r="G92" s="23">
        <v>1671671.2343424305</v>
      </c>
      <c r="H92" s="23">
        <v>-3905969.3097408409</v>
      </c>
      <c r="I92" s="27">
        <f t="shared" ca="1" si="11"/>
        <v>-2234298.0753984107</v>
      </c>
      <c r="J92" s="33"/>
    </row>
    <row r="93" spans="1:10" ht="15" x14ac:dyDescent="0.25">
      <c r="A93" s="30">
        <f ca="1">B93-B92</f>
        <v>2.7472527472527375E-2</v>
      </c>
      <c r="B93" s="14">
        <v>1.8131868131868132</v>
      </c>
      <c r="C93" s="16">
        <f t="shared" ca="1" si="8"/>
        <v>0.85976266298205095</v>
      </c>
      <c r="D93" s="16">
        <f t="shared" ca="1" si="9"/>
        <v>1.970575950109521E-3</v>
      </c>
      <c r="E93" s="16">
        <f t="shared" ca="1" si="10"/>
        <v>0.92723387717557237</v>
      </c>
      <c r="F93" s="16">
        <f t="shared" ca="1" si="12"/>
        <v>-1.0620018049141144E-3</v>
      </c>
      <c r="G93" s="23">
        <v>1652471.6781495826</v>
      </c>
      <c r="H93" s="23">
        <v>-3944788.7621669606</v>
      </c>
      <c r="I93" s="27">
        <f t="shared" ca="1" si="11"/>
        <v>-2292317.0840173783</v>
      </c>
      <c r="J93" s="33"/>
    </row>
    <row r="94" spans="1:10" ht="15" x14ac:dyDescent="0.25">
      <c r="A94" s="30">
        <f ca="1">B94-B93</f>
        <v>2.7472527472527597E-2</v>
      </c>
      <c r="B94" s="14">
        <v>1.8406593406593408</v>
      </c>
      <c r="C94" s="16">
        <f t="shared" ca="1" si="8"/>
        <v>0.85779659326356827</v>
      </c>
      <c r="D94" s="16">
        <f t="shared" ca="1" si="9"/>
        <v>1.966069718482677E-3</v>
      </c>
      <c r="E94" s="16">
        <f t="shared" ca="1" si="10"/>
        <v>0.92617309033655348</v>
      </c>
      <c r="F94" s="16">
        <f t="shared" ca="1" si="12"/>
        <v>-1.0607868390188901E-3</v>
      </c>
      <c r="G94" s="23">
        <v>1644833.3575316903</v>
      </c>
      <c r="H94" s="23">
        <v>-3975844.268345925</v>
      </c>
      <c r="I94" s="27">
        <f t="shared" ca="1" si="11"/>
        <v>-2331010.910814235</v>
      </c>
      <c r="J94" s="33"/>
    </row>
    <row r="95" spans="1:10" ht="15" x14ac:dyDescent="0.25">
      <c r="A95" s="30">
        <f ca="1">B95-B94</f>
        <v>2.7472527472527375E-2</v>
      </c>
      <c r="B95" s="14">
        <v>1.8681318681318682</v>
      </c>
      <c r="C95" s="16">
        <f t="shared" ca="1" si="8"/>
        <v>0.85583501947204821</v>
      </c>
      <c r="D95" s="16">
        <f t="shared" ca="1" si="9"/>
        <v>1.9615737915200659E-3</v>
      </c>
      <c r="E95" s="16">
        <f t="shared" ca="1" si="10"/>
        <v>0.92511351707346789</v>
      </c>
      <c r="F95" s="16">
        <f t="shared" ca="1" si="12"/>
        <v>-1.0595732630855892E-3</v>
      </c>
      <c r="G95" s="23">
        <v>1620863.3047701709</v>
      </c>
      <c r="H95" s="23">
        <v>-4012690.1144359</v>
      </c>
      <c r="I95" s="27">
        <f t="shared" ca="1" si="11"/>
        <v>-2391826.8096657293</v>
      </c>
      <c r="J95" s="33"/>
    </row>
    <row r="96" spans="1:10" ht="15" x14ac:dyDescent="0.25">
      <c r="A96" s="30">
        <f ca="1">B96-B95</f>
        <v>2.7472527472527375E-2</v>
      </c>
      <c r="B96" s="14">
        <v>1.8956043956043955</v>
      </c>
      <c r="C96" s="16">
        <f t="shared" ca="1" si="8"/>
        <v>0.85387793132639078</v>
      </c>
      <c r="D96" s="16">
        <f t="shared" ca="1" si="9"/>
        <v>1.9570881456574263E-3</v>
      </c>
      <c r="E96" s="16">
        <f t="shared" ca="1" si="10"/>
        <v>0.92405515599794374</v>
      </c>
      <c r="F96" s="16">
        <f t="shared" ca="1" si="12"/>
        <v>-1.0583610755241502E-3</v>
      </c>
      <c r="G96" s="23">
        <v>1612279.0255703435</v>
      </c>
      <c r="H96" s="23">
        <v>-4042157.4851235612</v>
      </c>
      <c r="I96" s="27">
        <f t="shared" ca="1" si="11"/>
        <v>-2429878.4595532175</v>
      </c>
      <c r="J96" s="33"/>
    </row>
    <row r="97" spans="1:10" ht="15" x14ac:dyDescent="0.25">
      <c r="A97" s="30">
        <f ca="1">B97-B96</f>
        <v>2.7472527472527597E-2</v>
      </c>
      <c r="B97" s="14">
        <v>1.9230769230769231</v>
      </c>
      <c r="C97" s="16">
        <f t="shared" ca="1" si="8"/>
        <v>0.85192531856900644</v>
      </c>
      <c r="D97" s="16">
        <f t="shared" ca="1" si="9"/>
        <v>1.9526127573843421E-3</v>
      </c>
      <c r="E97" s="16">
        <f t="shared" ca="1" si="10"/>
        <v>0.92299800572319757</v>
      </c>
      <c r="F97" s="16">
        <f t="shared" ca="1" si="12"/>
        <v>-1.057150274746177E-3</v>
      </c>
      <c r="G97" s="23">
        <v>1599177.5228425325</v>
      </c>
      <c r="H97" s="23">
        <v>-4057466.4894428165</v>
      </c>
      <c r="I97" s="27">
        <f t="shared" ca="1" si="11"/>
        <v>-2458288.966600284</v>
      </c>
      <c r="J97" s="33"/>
    </row>
    <row r="98" spans="1:10" ht="15" x14ac:dyDescent="0.25">
      <c r="A98" s="30">
        <f ca="1">B98-B97</f>
        <v>2.7472527472527375E-2</v>
      </c>
      <c r="B98" s="14">
        <v>1.9505494505494505</v>
      </c>
      <c r="C98" s="16">
        <f t="shared" ca="1" si="8"/>
        <v>0.84997717096576242</v>
      </c>
      <c r="D98" s="16">
        <f t="shared" ca="1" si="9"/>
        <v>1.9481476032440215E-3</v>
      </c>
      <c r="E98" s="16">
        <f t="shared" ca="1" si="10"/>
        <v>0.92194206486403241</v>
      </c>
      <c r="F98" s="16">
        <f t="shared" ca="1" si="12"/>
        <v>-1.0559408591651609E-3</v>
      </c>
      <c r="G98" s="23">
        <v>1580610.9059594809</v>
      </c>
      <c r="H98" s="23">
        <v>-4084915.3692550114</v>
      </c>
      <c r="I98" s="27">
        <f t="shared" ca="1" si="11"/>
        <v>-2504304.4632955305</v>
      </c>
      <c r="J98" s="33"/>
    </row>
    <row r="99" spans="1:10" ht="15" x14ac:dyDescent="0.25">
      <c r="A99" s="30">
        <f ca="1">B99-B98</f>
        <v>2.7472527472527375E-2</v>
      </c>
      <c r="B99" s="14">
        <v>1.9780219780219779</v>
      </c>
      <c r="C99" s="16">
        <f t="shared" ca="1" si="8"/>
        <v>0.84803347830592868</v>
      </c>
      <c r="D99" s="16">
        <f t="shared" ca="1" si="9"/>
        <v>1.9436926598337401E-3</v>
      </c>
      <c r="E99" s="16">
        <f t="shared" ca="1" si="10"/>
        <v>0.92088733203683604</v>
      </c>
      <c r="F99" s="16">
        <f t="shared" ca="1" si="12"/>
        <v>-1.0547328271963696E-3</v>
      </c>
      <c r="G99" s="23">
        <v>1565549.6076461158</v>
      </c>
      <c r="H99" s="23">
        <v>-4109607.158021817</v>
      </c>
      <c r="I99" s="27">
        <f t="shared" ca="1" si="11"/>
        <v>-2544057.5503757009</v>
      </c>
      <c r="J99" s="33"/>
    </row>
    <row r="100" spans="1:10" ht="15" x14ac:dyDescent="0.25">
      <c r="A100" s="30">
        <f ca="1">B100-B99</f>
        <v>2.7472527472527597E-2</v>
      </c>
      <c r="B100" s="14">
        <v>2.0054945054945055</v>
      </c>
      <c r="C100" s="16">
        <f t="shared" ca="1" si="8"/>
        <v>0.84609423040212473</v>
      </c>
      <c r="D100" s="16">
        <f t="shared" ca="1" si="9"/>
        <v>1.9392479038039534E-3</v>
      </c>
      <c r="E100" s="16">
        <f t="shared" ca="1" si="10"/>
        <v>0.91983380585957919</v>
      </c>
      <c r="F100" s="16">
        <f t="shared" ca="1" si="12"/>
        <v>-1.0535261772568472E-3</v>
      </c>
      <c r="G100" s="23">
        <v>1602203.4920998276</v>
      </c>
      <c r="H100" s="23">
        <v>-3962029.9238399598</v>
      </c>
      <c r="I100" s="27">
        <f t="shared" ca="1" si="11"/>
        <v>-2359826.4317401322</v>
      </c>
      <c r="J100" s="33"/>
    </row>
    <row r="101" spans="1:10" ht="15" x14ac:dyDescent="0.25">
      <c r="A101" s="30">
        <f ca="1">B101-B100</f>
        <v>2.7472527472527375E-2</v>
      </c>
      <c r="B101" s="14">
        <v>2.0329670329670328</v>
      </c>
      <c r="C101" s="16">
        <f t="shared" ca="1" si="8"/>
        <v>0.84415941709026632</v>
      </c>
      <c r="D101" s="16">
        <f t="shared" ca="1" si="9"/>
        <v>1.9348133118584077E-3</v>
      </c>
      <c r="E101" s="16">
        <f t="shared" ca="1" si="10"/>
        <v>0.91878148495181355</v>
      </c>
      <c r="F101" s="16">
        <f t="shared" ca="1" si="12"/>
        <v>-1.0523209077656359E-3</v>
      </c>
      <c r="G101" s="23">
        <v>1695004.4715246407</v>
      </c>
      <c r="H101" s="23">
        <v>-3730617.7382308175</v>
      </c>
      <c r="I101" s="27">
        <f t="shared" ca="1" si="11"/>
        <v>-2035613.2667061768</v>
      </c>
      <c r="J101" s="33"/>
    </row>
    <row r="102" spans="1:10" ht="15" x14ac:dyDescent="0.25">
      <c r="A102" s="30">
        <f ca="1">B102-B101</f>
        <v>2.7472527472527375E-2</v>
      </c>
      <c r="B102" s="14">
        <v>2.0604395604395602</v>
      </c>
      <c r="C102" s="16">
        <f t="shared" ca="1" si="8"/>
        <v>0.84222902822951184</v>
      </c>
      <c r="D102" s="16">
        <f t="shared" ca="1" si="9"/>
        <v>1.9303888607544728E-3</v>
      </c>
      <c r="E102" s="16">
        <f t="shared" ca="1" si="10"/>
        <v>0.91773036793467011</v>
      </c>
      <c r="F102" s="16">
        <f t="shared" ca="1" si="12"/>
        <v>-1.0511170171434436E-3</v>
      </c>
      <c r="G102" s="23">
        <v>1682956.2898300122</v>
      </c>
      <c r="H102" s="23">
        <v>-3765915.6390794343</v>
      </c>
      <c r="I102" s="27">
        <f t="shared" ca="1" si="11"/>
        <v>-2082959.3492494221</v>
      </c>
      <c r="J102" s="33"/>
    </row>
    <row r="103" spans="1:10" ht="15" x14ac:dyDescent="0.25">
      <c r="A103" s="30">
        <f ca="1">B103-B102</f>
        <v>2.7472527472527819E-2</v>
      </c>
      <c r="B103" s="14">
        <v>2.087912087912088</v>
      </c>
      <c r="C103" s="16">
        <f t="shared" ca="1" si="8"/>
        <v>0.84030305370220937</v>
      </c>
      <c r="D103" s="16">
        <f t="shared" ca="1" si="9"/>
        <v>1.9259745273024764E-3</v>
      </c>
      <c r="E103" s="16">
        <f t="shared" ca="1" si="10"/>
        <v>0.91668045343085747</v>
      </c>
      <c r="F103" s="16">
        <f t="shared" ca="1" si="12"/>
        <v>-1.0499145038126434E-3</v>
      </c>
      <c r="G103" s="23">
        <v>1671217.5144898121</v>
      </c>
      <c r="H103" s="23">
        <v>-3792133.7659990876</v>
      </c>
      <c r="I103" s="27">
        <f t="shared" ca="1" si="11"/>
        <v>-2120916.2515092753</v>
      </c>
      <c r="J103" s="33"/>
    </row>
    <row r="104" spans="1:10" ht="15" x14ac:dyDescent="0.25">
      <c r="A104" s="30">
        <f ca="1">B104-B103</f>
        <v>2.7472527472527375E-2</v>
      </c>
      <c r="B104" s="14">
        <v>2.1153846153846154</v>
      </c>
      <c r="C104" s="16">
        <f t="shared" ca="1" si="8"/>
        <v>0.83838148341384378</v>
      </c>
      <c r="D104" s="16">
        <f t="shared" ca="1" si="9"/>
        <v>1.9215702883655927E-3</v>
      </c>
      <c r="E104" s="16">
        <f t="shared" ca="1" si="10"/>
        <v>0.91563174006465986</v>
      </c>
      <c r="F104" s="16">
        <f t="shared" ca="1" si="12"/>
        <v>-1.0487133661976067E-3</v>
      </c>
      <c r="G104" s="23">
        <v>1666544.6742382881</v>
      </c>
      <c r="H104" s="23">
        <v>-3801428.0997108114</v>
      </c>
      <c r="I104" s="27">
        <f t="shared" ca="1" si="11"/>
        <v>-2134883.4254725231</v>
      </c>
      <c r="J104" s="33"/>
    </row>
    <row r="105" spans="1:10" ht="15" x14ac:dyDescent="0.25">
      <c r="A105" s="30">
        <f ca="1">B105-B104</f>
        <v>2.7472527472527375E-2</v>
      </c>
      <c r="B105" s="14">
        <v>2.1428571428571428</v>
      </c>
      <c r="C105" s="16">
        <f t="shared" ca="1" si="8"/>
        <v>0.83646430729298338</v>
      </c>
      <c r="D105" s="16">
        <f t="shared" ca="1" si="9"/>
        <v>1.9171761208603977E-3</v>
      </c>
      <c r="E105" s="16">
        <f t="shared" ca="1" si="10"/>
        <v>0.91458422646193516</v>
      </c>
      <c r="F105" s="16">
        <f t="shared" ca="1" si="12"/>
        <v>-1.0475136027247034E-3</v>
      </c>
      <c r="G105" s="23">
        <v>1666829.6269223171</v>
      </c>
      <c r="H105" s="23">
        <v>-3811322.9212797359</v>
      </c>
      <c r="I105" s="27">
        <f t="shared" ca="1" si="11"/>
        <v>-2144493.294357419</v>
      </c>
      <c r="J105" s="33"/>
    </row>
    <row r="106" spans="1:10" ht="15" x14ac:dyDescent="0.25">
      <c r="A106" s="30">
        <f ca="1">B106-B105</f>
        <v>2.7472527472527819E-2</v>
      </c>
      <c r="B106" s="14">
        <v>2.1703296703296706</v>
      </c>
      <c r="C106" s="16">
        <f t="shared" ca="1" si="8"/>
        <v>0.83455151529122762</v>
      </c>
      <c r="D106" s="16">
        <f t="shared" ca="1" si="9"/>
        <v>1.9127920017557587E-3</v>
      </c>
      <c r="E106" s="16">
        <f t="shared" ca="1" si="10"/>
        <v>0.91353791125011363</v>
      </c>
      <c r="F106" s="16">
        <f t="shared" ca="1" si="12"/>
        <v>-1.0463152118215246E-3</v>
      </c>
      <c r="G106" s="23">
        <v>1661027.0670869462</v>
      </c>
      <c r="H106" s="23">
        <v>-3818807.3146679243</v>
      </c>
      <c r="I106" s="27">
        <f t="shared" ca="1" si="11"/>
        <v>-2157780.2475809781</v>
      </c>
      <c r="J106" s="33"/>
    </row>
    <row r="107" spans="1:10" ht="15" x14ac:dyDescent="0.25">
      <c r="A107" s="30">
        <f ca="1">B107-B106</f>
        <v>2.7472527472527375E-2</v>
      </c>
      <c r="B107" s="14">
        <v>2.197802197802198</v>
      </c>
      <c r="C107" s="16">
        <f t="shared" ca="1" si="8"/>
        <v>0.83264309738315412</v>
      </c>
      <c r="D107" s="16">
        <f t="shared" ca="1" si="9"/>
        <v>1.9084179080735009E-3</v>
      </c>
      <c r="E107" s="16">
        <f t="shared" ca="1" si="10"/>
        <v>0.91249279305819553</v>
      </c>
      <c r="F107" s="16">
        <f t="shared" ca="1" si="12"/>
        <v>-1.0451181919181041E-3</v>
      </c>
      <c r="G107" s="23">
        <v>1648804.5567317656</v>
      </c>
      <c r="H107" s="23">
        <v>-3822242.7460712162</v>
      </c>
      <c r="I107" s="27">
        <f t="shared" ca="1" si="11"/>
        <v>-2173438.1893394506</v>
      </c>
      <c r="J107" s="33"/>
    </row>
    <row r="108" spans="1:10" ht="15" x14ac:dyDescent="0.25">
      <c r="A108" s="30">
        <f ca="1">B108-B107</f>
        <v>2.7472527472527375E-2</v>
      </c>
      <c r="B108" s="14">
        <v>2.2252747252747254</v>
      </c>
      <c r="C108" s="16">
        <f t="shared" ca="1" si="8"/>
        <v>0.83073904356626627</v>
      </c>
      <c r="D108" s="16">
        <f t="shared" ca="1" si="9"/>
        <v>1.9040538168878518E-3</v>
      </c>
      <c r="E108" s="16">
        <f t="shared" ca="1" si="10"/>
        <v>0.91144887051674983</v>
      </c>
      <c r="F108" s="16">
        <f t="shared" ca="1" si="12"/>
        <v>-1.0439225414456965E-3</v>
      </c>
      <c r="G108" s="23">
        <v>1633087.2461408724</v>
      </c>
      <c r="H108" s="23">
        <v>-3829099.0162368761</v>
      </c>
      <c r="I108" s="27">
        <f t="shared" ca="1" si="11"/>
        <v>-2196011.770096004</v>
      </c>
      <c r="J108" s="33"/>
    </row>
    <row r="109" spans="1:10" ht="15" x14ac:dyDescent="0.25">
      <c r="A109" s="30">
        <f ca="1">B109-B108</f>
        <v>2.7472527472527375E-2</v>
      </c>
      <c r="B109" s="14">
        <v>2.2527472527472527</v>
      </c>
      <c r="C109" s="16">
        <f t="shared" ca="1" si="8"/>
        <v>0.82883934386094071</v>
      </c>
      <c r="D109" s="16">
        <f t="shared" ca="1" si="9"/>
        <v>1.8996997053255527E-3</v>
      </c>
      <c r="E109" s="16">
        <f t="shared" ca="1" si="10"/>
        <v>0.91040614225791194</v>
      </c>
      <c r="F109" s="16">
        <f t="shared" ca="1" si="12"/>
        <v>-1.0427282588378883E-3</v>
      </c>
      <c r="G109" s="23">
        <v>1621323.5614134525</v>
      </c>
      <c r="H109" s="23">
        <v>-3831736.019839962</v>
      </c>
      <c r="I109" s="27">
        <f t="shared" ca="1" si="11"/>
        <v>-2210412.4584265095</v>
      </c>
      <c r="J109" s="33"/>
    </row>
    <row r="110" spans="1:10" ht="15" x14ac:dyDescent="0.25">
      <c r="A110" s="30">
        <f ca="1">B110-B109</f>
        <v>2.7472527472527375E-2</v>
      </c>
      <c r="B110" s="14">
        <v>2.2802197802197801</v>
      </c>
      <c r="C110" s="16">
        <f t="shared" ca="1" si="8"/>
        <v>0.82694398831037519</v>
      </c>
      <c r="D110" s="16">
        <f t="shared" ca="1" si="9"/>
        <v>1.8953555505655251E-3</v>
      </c>
      <c r="E110" s="16">
        <f t="shared" ca="1" si="10"/>
        <v>0.90936460691538235</v>
      </c>
      <c r="F110" s="16">
        <f t="shared" ca="1" si="12"/>
        <v>-1.0415353425295981E-3</v>
      </c>
      <c r="G110" s="23">
        <v>1625334.3596647249</v>
      </c>
      <c r="H110" s="23">
        <v>-3778526.4499028083</v>
      </c>
      <c r="I110" s="27">
        <f t="shared" ca="1" si="11"/>
        <v>-2153192.0902380832</v>
      </c>
      <c r="J110" s="33"/>
    </row>
    <row r="111" spans="1:10" ht="15" x14ac:dyDescent="0.25">
      <c r="A111" s="30">
        <f ca="1">B111-B110</f>
        <v>2.7472527472527819E-2</v>
      </c>
      <c r="B111" s="14">
        <v>2.3076923076923079</v>
      </c>
      <c r="C111" s="16">
        <f t="shared" ca="1" si="8"/>
        <v>0.8250529669805361</v>
      </c>
      <c r="D111" s="16">
        <f t="shared" ca="1" si="9"/>
        <v>1.8910213298390932E-3</v>
      </c>
      <c r="E111" s="16">
        <f t="shared" ca="1" si="10"/>
        <v>0.90832426312442449</v>
      </c>
      <c r="F111" s="16">
        <f t="shared" ca="1" si="12"/>
        <v>-1.0403437909578539E-3</v>
      </c>
      <c r="G111" s="23">
        <v>1616661.9194113447</v>
      </c>
      <c r="H111" s="23">
        <v>-3783330.7357414286</v>
      </c>
      <c r="I111" s="27">
        <f t="shared" ca="1" si="11"/>
        <v>-2166668.8163300836</v>
      </c>
      <c r="J111" s="33"/>
    </row>
    <row r="112" spans="1:10" ht="15" x14ac:dyDescent="0.25">
      <c r="A112" s="30">
        <f ca="1">B112-B111</f>
        <v>2.7472527472527375E-2</v>
      </c>
      <c r="B112" s="14">
        <v>2.3351648351648353</v>
      </c>
      <c r="C112" s="16">
        <f t="shared" ca="1" si="8"/>
        <v>0.82316626996010667</v>
      </c>
      <c r="D112" s="16">
        <f t="shared" ca="1" si="9"/>
        <v>1.8866970204294287E-3</v>
      </c>
      <c r="E112" s="16">
        <f t="shared" ca="1" si="10"/>
        <v>0.90728510952186314</v>
      </c>
      <c r="F112" s="16">
        <f t="shared" ca="1" si="12"/>
        <v>-1.039153602561349E-3</v>
      </c>
      <c r="G112" s="23">
        <v>1592098.0160714502</v>
      </c>
      <c r="H112" s="23">
        <v>-3784911.4691635016</v>
      </c>
      <c r="I112" s="27">
        <f t="shared" ca="1" si="11"/>
        <v>-2192813.4530920517</v>
      </c>
      <c r="J112" s="33"/>
    </row>
    <row r="113" spans="1:10" ht="15" x14ac:dyDescent="0.25">
      <c r="A113" s="30">
        <f ca="1">B113-B112</f>
        <v>2.7472527472527375E-2</v>
      </c>
      <c r="B113" s="14">
        <v>2.3626373626373627</v>
      </c>
      <c r="C113" s="16">
        <f t="shared" ca="1" si="8"/>
        <v>0.82128388736043489</v>
      </c>
      <c r="D113" s="16">
        <f t="shared" ca="1" si="9"/>
        <v>1.8823825996717725E-3</v>
      </c>
      <c r="E113" s="16">
        <f t="shared" ca="1" si="10"/>
        <v>0.9062471447460827</v>
      </c>
      <c r="F113" s="16">
        <f t="shared" ca="1" si="12"/>
        <v>-1.0379647757804422E-3</v>
      </c>
      <c r="G113" s="23">
        <v>1583275.2006287298</v>
      </c>
      <c r="H113" s="23">
        <v>-3797447.1340569663</v>
      </c>
      <c r="I113" s="27">
        <f t="shared" ca="1" si="11"/>
        <v>-2214171.9334282363</v>
      </c>
      <c r="J113" s="33"/>
    </row>
    <row r="114" spans="1:10" ht="15" x14ac:dyDescent="0.25">
      <c r="A114" s="30">
        <f ca="1">B114-B113</f>
        <v>2.7472527472527375E-2</v>
      </c>
      <c r="B114" s="14">
        <v>2.3901098901098901</v>
      </c>
      <c r="C114" s="16">
        <f t="shared" ca="1" si="8"/>
        <v>0.81940580931548168</v>
      </c>
      <c r="D114" s="16">
        <f t="shared" ca="1" si="9"/>
        <v>1.8780780449532131E-3</v>
      </c>
      <c r="E114" s="16">
        <f t="shared" ca="1" si="10"/>
        <v>0.90521036743702521</v>
      </c>
      <c r="F114" s="16">
        <f t="shared" ca="1" si="12"/>
        <v>-1.0367773090574905E-3</v>
      </c>
      <c r="G114" s="23">
        <v>1570639.8658545334</v>
      </c>
      <c r="H114" s="23">
        <v>-3803673.7315932075</v>
      </c>
      <c r="I114" s="27">
        <f t="shared" ca="1" si="11"/>
        <v>-2233033.8657386741</v>
      </c>
      <c r="J114" s="33"/>
    </row>
    <row r="115" spans="1:10" ht="15" x14ac:dyDescent="0.25">
      <c r="A115" s="30">
        <f ca="1">B115-B114</f>
        <v>2.7472527472527375E-2</v>
      </c>
      <c r="B115" s="14">
        <v>2.4175824175824174</v>
      </c>
      <c r="C115" s="16">
        <f t="shared" ca="1" si="8"/>
        <v>0.81753202598176933</v>
      </c>
      <c r="D115" s="16">
        <f t="shared" ca="1" si="9"/>
        <v>1.8737833337123533E-3</v>
      </c>
      <c r="E115" s="16">
        <f t="shared" ca="1" si="10"/>
        <v>0.90417477623618858</v>
      </c>
      <c r="F115" s="16">
        <f t="shared" ca="1" si="12"/>
        <v>-1.0355912008366275E-3</v>
      </c>
      <c r="G115" s="23">
        <v>1565017.8858319859</v>
      </c>
      <c r="H115" s="23">
        <v>-3813509.1960916901</v>
      </c>
      <c r="I115" s="27">
        <f t="shared" ca="1" si="11"/>
        <v>-2248491.3102597045</v>
      </c>
      <c r="J115" s="33"/>
    </row>
    <row r="116" spans="1:10" ht="15" x14ac:dyDescent="0.25">
      <c r="A116" s="30">
        <f ca="1">B116-B115</f>
        <v>2.7472527472527375E-2</v>
      </c>
      <c r="B116" s="14">
        <v>2.4450549450549448</v>
      </c>
      <c r="C116" s="16">
        <f t="shared" ca="1" si="8"/>
        <v>0.81566252753832957</v>
      </c>
      <c r="D116" s="16">
        <f t="shared" ca="1" si="9"/>
        <v>1.8694984434397544E-3</v>
      </c>
      <c r="E116" s="16">
        <f t="shared" ca="1" si="10"/>
        <v>0.90314036978662504</v>
      </c>
      <c r="F116" s="16">
        <f t="shared" ca="1" si="12"/>
        <v>-1.0344064495635408E-3</v>
      </c>
      <c r="G116" s="23">
        <v>1549023.0048526574</v>
      </c>
      <c r="H116" s="23">
        <v>-3811638.5059187268</v>
      </c>
      <c r="I116" s="27">
        <f t="shared" ca="1" si="11"/>
        <v>-2262615.5010660691</v>
      </c>
      <c r="J116" s="33"/>
    </row>
    <row r="117" spans="1:10" ht="15" x14ac:dyDescent="0.25">
      <c r="A117" s="30">
        <f ca="1">B117-B116</f>
        <v>2.7472527472527819E-2</v>
      </c>
      <c r="B117" s="14">
        <v>2.4725274725274726</v>
      </c>
      <c r="C117" s="16">
        <f t="shared" ca="1" si="8"/>
        <v>0.81379730418665253</v>
      </c>
      <c r="D117" s="16">
        <f t="shared" ca="1" si="9"/>
        <v>1.8652233516770478E-3</v>
      </c>
      <c r="E117" s="16">
        <f t="shared" ca="1" si="10"/>
        <v>0.90210714673293924</v>
      </c>
      <c r="F117" s="16">
        <f t="shared" ca="1" si="12"/>
        <v>-1.0332230536858056E-3</v>
      </c>
      <c r="G117" s="23">
        <v>1526406.0657922095</v>
      </c>
      <c r="H117" s="23">
        <v>-3810466.1714030146</v>
      </c>
      <c r="I117" s="27">
        <f t="shared" ca="1" si="11"/>
        <v>-2284060.1056108051</v>
      </c>
      <c r="J117" s="33"/>
    </row>
    <row r="118" spans="1:10" ht="15" x14ac:dyDescent="0.25">
      <c r="A118" s="30">
        <f ca="1">B118-B117</f>
        <v>2.7472527472527375E-2</v>
      </c>
      <c r="B118" s="14">
        <v>2.5</v>
      </c>
      <c r="C118" s="16">
        <f t="shared" ca="1" si="8"/>
        <v>0.81193634615063504</v>
      </c>
      <c r="D118" s="16">
        <f t="shared" ca="1" si="9"/>
        <v>1.8609580360174904E-3</v>
      </c>
      <c r="E118" s="16">
        <f t="shared" ca="1" si="10"/>
        <v>0.90107510572128624</v>
      </c>
      <c r="F118" s="16">
        <f t="shared" ca="1" si="12"/>
        <v>-1.0320410116529954E-3</v>
      </c>
      <c r="G118" s="23">
        <v>1510539.3766233325</v>
      </c>
      <c r="H118" s="23">
        <v>-3836182.7482451648</v>
      </c>
      <c r="I118" s="27">
        <f t="shared" ca="1" si="11"/>
        <v>-2325643.3716218323</v>
      </c>
      <c r="J118" s="33"/>
    </row>
    <row r="119" spans="1:10" ht="15" x14ac:dyDescent="0.25">
      <c r="A119" s="30">
        <f ca="1">B119-B118</f>
        <v>2.7472527472527375E-2</v>
      </c>
      <c r="B119" s="14">
        <v>2.5274725274725274</v>
      </c>
      <c r="C119" s="16">
        <f t="shared" ca="1" si="8"/>
        <v>0.81007964367652963</v>
      </c>
      <c r="D119" s="16">
        <f t="shared" ca="1" si="9"/>
        <v>1.8567024741054095E-3</v>
      </c>
      <c r="E119" s="16">
        <f t="shared" ca="1" si="10"/>
        <v>0.90004424539937022</v>
      </c>
      <c r="F119" s="16">
        <f t="shared" ca="1" si="12"/>
        <v>-1.0308603219160162E-3</v>
      </c>
      <c r="G119" s="23">
        <v>1646643.0481351586</v>
      </c>
      <c r="H119" s="23">
        <v>-3425730.8451913982</v>
      </c>
      <c r="I119" s="27">
        <f t="shared" ca="1" si="11"/>
        <v>-1779087.7970562396</v>
      </c>
      <c r="J119" s="33"/>
    </row>
    <row r="120" spans="1:10" ht="15" x14ac:dyDescent="0.25">
      <c r="A120" s="30">
        <f ca="1">B120-B119</f>
        <v>2.7472527472527375E-2</v>
      </c>
      <c r="B120" s="14">
        <v>2.5549450549450547</v>
      </c>
      <c r="C120" s="16">
        <f t="shared" ca="1" si="8"/>
        <v>0.8082271870328932</v>
      </c>
      <c r="D120" s="16">
        <f t="shared" ca="1" si="9"/>
        <v>1.8524566436364243E-3</v>
      </c>
      <c r="E120" s="16">
        <f t="shared" ca="1" si="10"/>
        <v>0.89901456441644223</v>
      </c>
      <c r="F120" s="16">
        <f t="shared" ca="1" si="12"/>
        <v>-1.029680982927994E-3</v>
      </c>
      <c r="G120" s="23">
        <v>1643318.1835525497</v>
      </c>
      <c r="H120" s="23">
        <v>-3461743.7582838153</v>
      </c>
      <c r="I120" s="27">
        <f t="shared" ca="1" si="11"/>
        <v>-1818425.5747312657</v>
      </c>
      <c r="J120" s="33"/>
    </row>
    <row r="121" spans="1:10" ht="15" x14ac:dyDescent="0.25">
      <c r="A121" s="30">
        <f ca="1">B121-B120</f>
        <v>2.7472527472527819E-2</v>
      </c>
      <c r="B121" s="14">
        <v>2.5824175824175826</v>
      </c>
      <c r="C121" s="16">
        <f t="shared" ca="1" si="8"/>
        <v>0.80637896651053609</v>
      </c>
      <c r="D121" s="16">
        <f t="shared" ca="1" si="9"/>
        <v>1.8482205223571135E-3</v>
      </c>
      <c r="E121" s="16">
        <f t="shared" ca="1" si="10"/>
        <v>0.89798606142329862</v>
      </c>
      <c r="F121" s="16">
        <f t="shared" ca="1" si="12"/>
        <v>-1.0285029931436096E-3</v>
      </c>
      <c r="G121" s="23">
        <v>1633708.9821718168</v>
      </c>
      <c r="H121" s="23">
        <v>-3482310.6224252437</v>
      </c>
      <c r="I121" s="27">
        <f t="shared" ca="1" si="11"/>
        <v>-1848601.640253427</v>
      </c>
      <c r="J121" s="33"/>
    </row>
    <row r="122" spans="1:10" ht="15" x14ac:dyDescent="0.25">
      <c r="A122" s="30">
        <f ca="1">B122-B121</f>
        <v>2.7472527472527375E-2</v>
      </c>
      <c r="B122" s="14">
        <v>2.6098901098901099</v>
      </c>
      <c r="C122" s="16">
        <f t="shared" ca="1" si="8"/>
        <v>0.8045349724224713</v>
      </c>
      <c r="D122" s="16">
        <f t="shared" ca="1" si="9"/>
        <v>1.8439940880647931E-3</v>
      </c>
      <c r="E122" s="16">
        <f t="shared" ca="1" si="10"/>
        <v>0.8969587350722793</v>
      </c>
      <c r="F122" s="16">
        <f t="shared" ca="1" si="12"/>
        <v>-1.0273263510193198E-3</v>
      </c>
      <c r="G122" s="23">
        <v>1624226.8900887056</v>
      </c>
      <c r="H122" s="23">
        <v>-3486994.862552586</v>
      </c>
      <c r="I122" s="27">
        <f t="shared" ca="1" si="11"/>
        <v>-1862767.9724638804</v>
      </c>
      <c r="J122" s="33"/>
    </row>
    <row r="123" spans="1:10" ht="15" x14ac:dyDescent="0.25">
      <c r="A123" s="30">
        <f ca="1">B123-B122</f>
        <v>2.7472527472527375E-2</v>
      </c>
      <c r="B123" s="14">
        <v>2.6373626373626373</v>
      </c>
      <c r="C123" s="16">
        <f t="shared" ref="C123:C154" ca="1" si="13">C122*EXP(-(B123-B122)*CntrptyCDS/10000/(1-CntrptyRec))</f>
        <v>0.80269519510386367</v>
      </c>
      <c r="D123" s="16">
        <f t="shared" ref="D123:D151" ca="1" si="14">C122-C123</f>
        <v>1.8397773186076272E-3</v>
      </c>
      <c r="E123" s="16">
        <f t="shared" ref="E123:E154" ca="1" si="15">E122*EXP(-(B123-B122)*InstitutionCDS/10000/(1-InstitutionRec))</f>
        <v>0.89593258401726605</v>
      </c>
      <c r="F123" s="16">
        <f t="shared" ca="1" si="12"/>
        <v>-1.0261510550132469E-3</v>
      </c>
      <c r="G123" s="23">
        <v>1612134.7602494715</v>
      </c>
      <c r="H123" s="23">
        <v>-3485554.7939177225</v>
      </c>
      <c r="I123" s="27">
        <f t="shared" ca="1" si="11"/>
        <v>-1873420.033668251</v>
      </c>
      <c r="J123" s="33"/>
    </row>
    <row r="124" spans="1:10" ht="15" x14ac:dyDescent="0.25">
      <c r="A124" s="30">
        <f ca="1">B124-B123</f>
        <v>2.7472527472527375E-2</v>
      </c>
      <c r="B124" s="14">
        <v>2.6648351648351647</v>
      </c>
      <c r="C124" s="16">
        <f t="shared" ca="1" si="13"/>
        <v>0.80085962491197904</v>
      </c>
      <c r="D124" s="16">
        <f t="shared" ca="1" si="14"/>
        <v>1.8355701918846279E-3</v>
      </c>
      <c r="E124" s="16">
        <f t="shared" ca="1" si="15"/>
        <v>0.89490760691368065</v>
      </c>
      <c r="F124" s="16">
        <f t="shared" ca="1" si="12"/>
        <v>-1.0249771035854005E-3</v>
      </c>
      <c r="G124" s="23">
        <v>1605278.9344143341</v>
      </c>
      <c r="H124" s="23">
        <v>-3480396.0992134046</v>
      </c>
      <c r="I124" s="27">
        <f t="shared" ca="1" si="11"/>
        <v>-1875117.1647990705</v>
      </c>
      <c r="J124" s="33"/>
    </row>
    <row r="125" spans="1:10" ht="15" x14ac:dyDescent="0.25">
      <c r="A125" s="30">
        <f ca="1">B125-B124</f>
        <v>2.7472527472527375E-2</v>
      </c>
      <c r="B125" s="14">
        <v>2.6923076923076921</v>
      </c>
      <c r="C125" s="16">
        <f t="shared" ca="1" si="13"/>
        <v>0.79902825222613383</v>
      </c>
      <c r="D125" s="16">
        <f t="shared" ca="1" si="14"/>
        <v>1.8313726858452117E-3</v>
      </c>
      <c r="E125" s="16">
        <f t="shared" ca="1" si="15"/>
        <v>0.89388380241848298</v>
      </c>
      <c r="F125" s="16">
        <f t="shared" ca="1" si="12"/>
        <v>-1.0238044951976777E-3</v>
      </c>
      <c r="G125" s="23">
        <v>1591865.1886202467</v>
      </c>
      <c r="H125" s="23">
        <v>-3464262.3467553859</v>
      </c>
      <c r="I125" s="27">
        <f t="shared" ca="1" si="11"/>
        <v>-1872397.1581351392</v>
      </c>
      <c r="J125" s="33"/>
    </row>
    <row r="126" spans="1:10" ht="15" x14ac:dyDescent="0.25">
      <c r="A126" s="30">
        <f ca="1">B126-B125</f>
        <v>2.7472527472527375E-2</v>
      </c>
      <c r="B126" s="14">
        <v>2.7197802197802194</v>
      </c>
      <c r="C126" s="16">
        <f t="shared" ca="1" si="13"/>
        <v>0.79720106744764485</v>
      </c>
      <c r="D126" s="16">
        <f t="shared" ca="1" si="14"/>
        <v>1.8271847784889772E-3</v>
      </c>
      <c r="E126" s="16">
        <f t="shared" ca="1" si="15"/>
        <v>0.89286116919016956</v>
      </c>
      <c r="F126" s="16">
        <f t="shared" ca="1" si="12"/>
        <v>-1.0226332283134187E-3</v>
      </c>
      <c r="G126" s="23">
        <v>1574773.5102251437</v>
      </c>
      <c r="H126" s="23">
        <v>-3457506.8051773119</v>
      </c>
      <c r="I126" s="27">
        <f t="shared" ca="1" si="11"/>
        <v>-1882733.2949521681</v>
      </c>
      <c r="J126" s="33"/>
    </row>
    <row r="127" spans="1:10" ht="15" x14ac:dyDescent="0.25">
      <c r="A127" s="30">
        <f ca="1">B127-B126</f>
        <v>2.7472527472527819E-2</v>
      </c>
      <c r="B127" s="14">
        <v>2.7472527472527473</v>
      </c>
      <c r="C127" s="16">
        <f t="shared" ca="1" si="13"/>
        <v>0.7953780609997787</v>
      </c>
      <c r="D127" s="16">
        <f t="shared" ca="1" si="14"/>
        <v>1.823006447866149E-3</v>
      </c>
      <c r="E127" s="16">
        <f t="shared" ca="1" si="15"/>
        <v>0.89183970588877148</v>
      </c>
      <c r="F127" s="16">
        <f t="shared" ca="1" si="12"/>
        <v>-1.0214633013980734E-3</v>
      </c>
      <c r="G127" s="23">
        <v>1555252.4500289191</v>
      </c>
      <c r="H127" s="23">
        <v>-3445880.1235801326</v>
      </c>
      <c r="I127" s="27">
        <f t="shared" ca="1" si="11"/>
        <v>-1890627.6735512135</v>
      </c>
      <c r="J127" s="33"/>
    </row>
    <row r="128" spans="1:10" ht="15" x14ac:dyDescent="0.25">
      <c r="A128" s="30">
        <f ca="1">B128-B127</f>
        <v>2.7472527472527375E-2</v>
      </c>
      <c r="B128" s="14">
        <v>2.7747252747252746</v>
      </c>
      <c r="C128" s="16">
        <f t="shared" ca="1" si="13"/>
        <v>0.79355922332770157</v>
      </c>
      <c r="D128" s="16">
        <f t="shared" ca="1" si="14"/>
        <v>1.8188376720771338E-3</v>
      </c>
      <c r="E128" s="16">
        <f t="shared" ca="1" si="15"/>
        <v>0.89081941117585284</v>
      </c>
      <c r="F128" s="16">
        <f t="shared" ca="1" si="12"/>
        <v>-1.0202947129186457E-3</v>
      </c>
      <c r="G128" s="23">
        <v>1558113.142094491</v>
      </c>
      <c r="H128" s="23">
        <v>-3387425.7510514176</v>
      </c>
      <c r="I128" s="27">
        <f t="shared" ca="1" si="11"/>
        <v>-1829312.6089569265</v>
      </c>
      <c r="J128" s="33"/>
    </row>
    <row r="129" spans="1:10" ht="15" x14ac:dyDescent="0.25">
      <c r="A129" s="30">
        <f ca="1">B129-B128</f>
        <v>2.7472527472527375E-2</v>
      </c>
      <c r="B129" s="14">
        <v>2.802197802197802</v>
      </c>
      <c r="C129" s="16">
        <f t="shared" ca="1" si="13"/>
        <v>0.79174454489842927</v>
      </c>
      <c r="D129" s="16">
        <f t="shared" ca="1" si="14"/>
        <v>1.8146784292722984E-3</v>
      </c>
      <c r="E129" s="16">
        <f t="shared" ca="1" si="15"/>
        <v>0.88980028371450903</v>
      </c>
      <c r="F129" s="16">
        <f t="shared" ca="1" si="12"/>
        <v>-1.0191274613438051E-3</v>
      </c>
      <c r="G129" s="23">
        <v>1543688.957925071</v>
      </c>
      <c r="H129" s="23">
        <v>-3385127.1646970818</v>
      </c>
      <c r="I129" s="27">
        <f t="shared" ca="1" si="11"/>
        <v>-1841438.2067720108</v>
      </c>
      <c r="J129" s="33"/>
    </row>
    <row r="130" spans="1:10" ht="15" x14ac:dyDescent="0.25">
      <c r="A130" s="30">
        <f ca="1">B130-B129</f>
        <v>2.7472527472527375E-2</v>
      </c>
      <c r="B130" s="14">
        <v>2.8296703296703294</v>
      </c>
      <c r="C130" s="16">
        <f t="shared" ca="1" si="13"/>
        <v>0.7899340162007773</v>
      </c>
      <c r="D130" s="16">
        <f t="shared" ca="1" si="14"/>
        <v>1.8105286976519697E-3</v>
      </c>
      <c r="E130" s="16">
        <f t="shared" ca="1" si="15"/>
        <v>0.88878232216936492</v>
      </c>
      <c r="F130" s="16">
        <f t="shared" ca="1" si="12"/>
        <v>-1.0179615451441082E-3</v>
      </c>
      <c r="G130" s="23">
        <v>1526329.5937683685</v>
      </c>
      <c r="H130" s="23">
        <v>-3380841.4167023427</v>
      </c>
      <c r="I130" s="27">
        <f t="shared" ca="1" si="11"/>
        <v>-1854511.8229339742</v>
      </c>
      <c r="J130" s="33"/>
    </row>
    <row r="131" spans="1:10" ht="15" x14ac:dyDescent="0.25">
      <c r="A131" s="30">
        <f ca="1">B131-B130</f>
        <v>2.7472527472527375E-2</v>
      </c>
      <c r="B131" s="14">
        <v>2.8571428571428568</v>
      </c>
      <c r="C131" s="16">
        <f t="shared" ca="1" si="13"/>
        <v>0.78812762774531098</v>
      </c>
      <c r="D131" s="16">
        <f t="shared" ca="1" si="14"/>
        <v>1.8063884554663234E-3</v>
      </c>
      <c r="E131" s="16">
        <f t="shared" ca="1" si="15"/>
        <v>0.88776552520657304</v>
      </c>
      <c r="F131" s="16">
        <f t="shared" ca="1" si="12"/>
        <v>-1.0167969627918882E-3</v>
      </c>
      <c r="G131" s="23">
        <v>1510690.6554149489</v>
      </c>
      <c r="H131" s="23">
        <v>-3371935.2040002164</v>
      </c>
      <c r="I131" s="27">
        <f t="shared" ca="1" si="11"/>
        <v>-1861244.5485852675</v>
      </c>
      <c r="J131" s="33"/>
    </row>
    <row r="132" spans="1:10" ht="15" x14ac:dyDescent="0.25">
      <c r="A132" s="30">
        <f ca="1">B132-B131</f>
        <v>2.7472527472527375E-2</v>
      </c>
      <c r="B132" s="14">
        <v>2.8846153846153841</v>
      </c>
      <c r="C132" s="16">
        <f t="shared" ca="1" si="13"/>
        <v>0.78632537006429559</v>
      </c>
      <c r="D132" s="16">
        <f t="shared" ca="1" si="14"/>
        <v>1.8022576810153845E-3</v>
      </c>
      <c r="E132" s="16">
        <f t="shared" ca="1" si="15"/>
        <v>0.88674989149381178</v>
      </c>
      <c r="F132" s="16">
        <f t="shared" ca="1" si="12"/>
        <v>-1.0156337127612547E-3</v>
      </c>
      <c r="G132" s="23">
        <v>1482523.8232454534</v>
      </c>
      <c r="H132" s="23">
        <v>-3369080.3618720863</v>
      </c>
      <c r="I132" s="27">
        <f t="shared" ca="1" si="11"/>
        <v>-1886556.5386266329</v>
      </c>
      <c r="J132" s="33"/>
    </row>
    <row r="133" spans="1:10" ht="15" x14ac:dyDescent="0.25">
      <c r="A133" s="30">
        <f ca="1">B133-B132</f>
        <v>2.7472527472528263E-2</v>
      </c>
      <c r="B133" s="14">
        <v>2.9120879120879124</v>
      </c>
      <c r="C133" s="16">
        <f t="shared" ca="1" si="13"/>
        <v>0.78452723371164679</v>
      </c>
      <c r="D133" s="16">
        <f t="shared" ca="1" si="14"/>
        <v>1.7981363526488048E-3</v>
      </c>
      <c r="E133" s="16">
        <f t="shared" ca="1" si="15"/>
        <v>0.88573541970028402</v>
      </c>
      <c r="F133" s="16">
        <f t="shared" ca="1" si="12"/>
        <v>-1.0144717935277603E-3</v>
      </c>
      <c r="G133" s="23">
        <v>1468406.5891053996</v>
      </c>
      <c r="H133" s="23">
        <v>-3358446.9506164147</v>
      </c>
      <c r="I133" s="27">
        <f t="shared" ca="1" si="11"/>
        <v>-1890040.3615110151</v>
      </c>
      <c r="J133" s="33"/>
    </row>
    <row r="134" spans="1:10" ht="15" x14ac:dyDescent="0.25">
      <c r="A134" s="30">
        <f ca="1">B134-B133</f>
        <v>2.7472527472527375E-2</v>
      </c>
      <c r="B134" s="14">
        <v>2.9395604395604398</v>
      </c>
      <c r="C134" s="16">
        <f t="shared" ca="1" si="13"/>
        <v>0.78273320926288137</v>
      </c>
      <c r="D134" s="16">
        <f t="shared" ca="1" si="14"/>
        <v>1.7940244487654189E-3</v>
      </c>
      <c r="E134" s="16">
        <f t="shared" ca="1" si="15"/>
        <v>0.88472210849671484</v>
      </c>
      <c r="F134" s="16">
        <f t="shared" ca="1" si="12"/>
        <v>-1.0133112035691783E-3</v>
      </c>
      <c r="G134" s="23">
        <v>1451387.59180019</v>
      </c>
      <c r="H134" s="23">
        <v>-3353333.2737005921</v>
      </c>
      <c r="I134" s="27">
        <f t="shared" ca="1" si="11"/>
        <v>-1901945.6819004021</v>
      </c>
      <c r="J134" s="33"/>
    </row>
    <row r="135" spans="1:10" ht="15" x14ac:dyDescent="0.25">
      <c r="A135" s="30">
        <f ca="1">B135-B134</f>
        <v>2.7472527472527375E-2</v>
      </c>
      <c r="B135" s="14">
        <v>2.9670329670329672</v>
      </c>
      <c r="C135" s="16">
        <f t="shared" ca="1" si="13"/>
        <v>0.78094328731506746</v>
      </c>
      <c r="D135" s="16">
        <f t="shared" ca="1" si="14"/>
        <v>1.7899219478139106E-3</v>
      </c>
      <c r="E135" s="16">
        <f t="shared" ca="1" si="15"/>
        <v>0.88370995655535023</v>
      </c>
      <c r="F135" s="16">
        <f t="shared" ca="1" si="12"/>
        <v>-1.0121519413646141E-3</v>
      </c>
      <c r="G135" s="23">
        <v>1436436.8425439692</v>
      </c>
      <c r="H135" s="23">
        <v>-3344591.1375337392</v>
      </c>
      <c r="I135" s="27">
        <f t="shared" ca="1" si="11"/>
        <v>-1908154.29498977</v>
      </c>
      <c r="J135" s="33"/>
    </row>
    <row r="136" spans="1:10" ht="15" x14ac:dyDescent="0.25">
      <c r="A136" s="30">
        <f ca="1">B136-B135</f>
        <v>2.7472527472527375E-2</v>
      </c>
      <c r="B136" s="14">
        <v>2.9945054945054945</v>
      </c>
      <c r="C136" s="16">
        <f t="shared" ca="1" si="13"/>
        <v>0.77915745848677542</v>
      </c>
      <c r="D136" s="16">
        <f t="shared" ca="1" si="14"/>
        <v>1.7858288282920354E-3</v>
      </c>
      <c r="E136" s="16">
        <f t="shared" ca="1" si="15"/>
        <v>0.88269896254995506</v>
      </c>
      <c r="F136" s="16">
        <f t="shared" ca="1" si="12"/>
        <v>-1.0109940053951716E-3</v>
      </c>
      <c r="G136" s="23">
        <v>1403169.9291793937</v>
      </c>
      <c r="H136" s="23">
        <v>-3345362.2742167506</v>
      </c>
      <c r="I136" s="27">
        <f t="shared" ca="1" si="11"/>
        <v>-1942192.345037357</v>
      </c>
      <c r="J136" s="33"/>
    </row>
    <row r="137" spans="1:10" ht="15" x14ac:dyDescent="0.25">
      <c r="A137" s="30">
        <f ca="1">B137-B136</f>
        <v>2.7472527472527375E-2</v>
      </c>
      <c r="B137" s="14">
        <v>3.0219780219780219</v>
      </c>
      <c r="C137" s="16">
        <f t="shared" ca="1" si="13"/>
        <v>0.7773757134180288</v>
      </c>
      <c r="D137" s="16">
        <f t="shared" ca="1" si="14"/>
        <v>1.7817450687466208E-3</v>
      </c>
      <c r="E137" s="16">
        <f t="shared" ca="1" si="15"/>
        <v>0.88168912515581155</v>
      </c>
      <c r="F137" s="16">
        <f t="shared" ca="1" si="12"/>
        <v>-1.009837394143509E-3</v>
      </c>
      <c r="G137" s="23">
        <v>1515262.3359869467</v>
      </c>
      <c r="H137" s="23">
        <v>-2857719.1625069887</v>
      </c>
      <c r="I137" s="27">
        <f t="shared" ca="1" si="11"/>
        <v>-1342456.826520042</v>
      </c>
      <c r="J137" s="33"/>
    </row>
    <row r="138" spans="1:10" ht="15" x14ac:dyDescent="0.25">
      <c r="A138" s="30">
        <f ca="1">B138-B137</f>
        <v>2.7472527472527819E-2</v>
      </c>
      <c r="B138" s="14">
        <v>3.0494505494505497</v>
      </c>
      <c r="C138" s="16">
        <f t="shared" ca="1" si="13"/>
        <v>0.77559804277025501</v>
      </c>
      <c r="D138" s="16">
        <f t="shared" ca="1" si="14"/>
        <v>1.777670647773788E-3</v>
      </c>
      <c r="E138" s="16">
        <f t="shared" ca="1" si="15"/>
        <v>0.88068044304971738</v>
      </c>
      <c r="F138" s="16">
        <f t="shared" ca="1" si="12"/>
        <v>-1.008682106094172E-3</v>
      </c>
      <c r="G138" s="23">
        <v>1498361.6836269679</v>
      </c>
      <c r="H138" s="23">
        <v>-2841244.1550504849</v>
      </c>
      <c r="I138" s="27">
        <f t="shared" ca="1" si="11"/>
        <v>-1342882.471423517</v>
      </c>
      <c r="J138" s="33"/>
    </row>
    <row r="139" spans="1:10" ht="15" x14ac:dyDescent="0.25">
      <c r="A139" s="30">
        <f ca="1">B139-B138</f>
        <v>2.7472527472527375E-2</v>
      </c>
      <c r="B139" s="14">
        <v>3.0769230769230771</v>
      </c>
      <c r="C139" s="16">
        <f t="shared" ca="1" si="13"/>
        <v>0.77382443722623662</v>
      </c>
      <c r="D139" s="16">
        <f t="shared" ca="1" si="14"/>
        <v>1.7736055440183973E-3</v>
      </c>
      <c r="E139" s="16">
        <f t="shared" ca="1" si="15"/>
        <v>0.87967291490998401</v>
      </c>
      <c r="F139" s="16">
        <f t="shared" ca="1" si="12"/>
        <v>-1.0075281397333713E-3</v>
      </c>
      <c r="G139" s="23">
        <v>1476947.0251758746</v>
      </c>
      <c r="H139" s="23">
        <v>-2801664.8514930122</v>
      </c>
      <c r="I139" s="27">
        <f t="shared" ca="1" si="11"/>
        <v>-1324717.8263171376</v>
      </c>
      <c r="J139" s="33"/>
    </row>
    <row r="140" spans="1:10" ht="15" x14ac:dyDescent="0.25">
      <c r="A140" s="30">
        <f ca="1">B140-B139</f>
        <v>2.7472527472527375E-2</v>
      </c>
      <c r="B140" s="14">
        <v>3.1043956043956045</v>
      </c>
      <c r="C140" s="16">
        <f t="shared" ca="1" si="13"/>
        <v>0.77205488749006235</v>
      </c>
      <c r="D140" s="16">
        <f t="shared" ca="1" si="14"/>
        <v>1.7695497361742696E-3</v>
      </c>
      <c r="E140" s="16">
        <f t="shared" ca="1" si="15"/>
        <v>0.87866653941643502</v>
      </c>
      <c r="F140" s="16">
        <f t="shared" ca="1" si="12"/>
        <v>-1.0063754935489833E-3</v>
      </c>
      <c r="G140" s="23">
        <v>1460581.6963652654</v>
      </c>
      <c r="H140" s="23">
        <v>-2755650.3461058834</v>
      </c>
      <c r="I140" s="27">
        <f t="shared" ca="1" si="11"/>
        <v>-1295068.649740618</v>
      </c>
      <c r="J140" s="33"/>
    </row>
    <row r="141" spans="1:10" ht="15" x14ac:dyDescent="0.25">
      <c r="A141" s="30">
        <f ca="1">B141-B140</f>
        <v>2.7472527472527375E-2</v>
      </c>
      <c r="B141" s="14">
        <v>3.1318681318681318</v>
      </c>
      <c r="C141" s="16">
        <f t="shared" ca="1" si="13"/>
        <v>0.77028938428707849</v>
      </c>
      <c r="D141" s="16">
        <f t="shared" ca="1" si="14"/>
        <v>1.7655032029838535E-3</v>
      </c>
      <c r="E141" s="16">
        <f t="shared" ca="1" si="15"/>
        <v>0.87766131525040436</v>
      </c>
      <c r="F141" s="16">
        <f t="shared" ca="1" si="12"/>
        <v>-1.0052241660306604E-3</v>
      </c>
      <c r="G141" s="23">
        <v>1434237.6192141133</v>
      </c>
      <c r="H141" s="23">
        <v>-2710854.4975344883</v>
      </c>
      <c r="I141" s="27">
        <f t="shared" ca="1" si="11"/>
        <v>-1276616.878320375</v>
      </c>
      <c r="J141" s="33"/>
    </row>
    <row r="142" spans="1:10" ht="15" x14ac:dyDescent="0.25">
      <c r="A142" s="30">
        <f ca="1">B142-B141</f>
        <v>2.7472527472527375E-2</v>
      </c>
      <c r="B142" s="14">
        <v>3.1593406593406592</v>
      </c>
      <c r="C142" s="16">
        <f t="shared" ca="1" si="13"/>
        <v>0.76852791836384016</v>
      </c>
      <c r="D142" s="16">
        <f t="shared" ca="1" si="14"/>
        <v>1.7614659232383367E-3</v>
      </c>
      <c r="E142" s="16">
        <f t="shared" ca="1" si="15"/>
        <v>0.87665724109473442</v>
      </c>
      <c r="F142" s="16">
        <f t="shared" ca="1" si="12"/>
        <v>-1.0040741556699428E-3</v>
      </c>
      <c r="G142" s="23">
        <v>1405422.4080159543</v>
      </c>
      <c r="H142" s="23">
        <v>-2665552.4973994503</v>
      </c>
      <c r="I142" s="27">
        <f t="shared" ca="1" si="11"/>
        <v>-1260130.089383496</v>
      </c>
      <c r="J142" s="33"/>
    </row>
    <row r="143" spans="1:10" ht="15" x14ac:dyDescent="0.25">
      <c r="A143" s="30">
        <f ca="1">B143-B142</f>
        <v>2.7472527472527375E-2</v>
      </c>
      <c r="B143" s="14">
        <v>3.1868131868131866</v>
      </c>
      <c r="C143" s="16">
        <f t="shared" ca="1" si="13"/>
        <v>0.76677048048806307</v>
      </c>
      <c r="D143" s="16">
        <f t="shared" ca="1" si="14"/>
        <v>1.7574378757770903E-3</v>
      </c>
      <c r="E143" s="16">
        <f t="shared" ca="1" si="15"/>
        <v>0.8756543156337746</v>
      </c>
      <c r="F143" s="16">
        <f t="shared" ca="1" si="12"/>
        <v>-1.0029254609598137E-3</v>
      </c>
      <c r="G143" s="23">
        <v>1384271.6120606174</v>
      </c>
      <c r="H143" s="23">
        <v>-2625957.4379601898</v>
      </c>
      <c r="I143" s="27">
        <f t="shared" ca="1" si="11"/>
        <v>-1241685.8258995723</v>
      </c>
      <c r="J143" s="33"/>
    </row>
    <row r="144" spans="1:10" ht="15" x14ac:dyDescent="0.25">
      <c r="A144" s="30">
        <f ca="1">B144-B143</f>
        <v>2.7472527472527819E-2</v>
      </c>
      <c r="B144" s="14">
        <v>3.2142857142857144</v>
      </c>
      <c r="C144" s="16">
        <f t="shared" ca="1" si="13"/>
        <v>0.76501706144857462</v>
      </c>
      <c r="D144" s="16">
        <f t="shared" ca="1" si="14"/>
        <v>1.7534190394884464E-3</v>
      </c>
      <c r="E144" s="16">
        <f t="shared" ca="1" si="15"/>
        <v>0.87465253755337935</v>
      </c>
      <c r="F144" s="16">
        <f t="shared" ca="1" si="12"/>
        <v>-1.0017780803952547E-3</v>
      </c>
      <c r="G144" s="23">
        <v>1359229.5437736174</v>
      </c>
      <c r="H144" s="23">
        <v>-2585162.1041893773</v>
      </c>
      <c r="I144" s="27">
        <f t="shared" ca="1" si="11"/>
        <v>-1225932.5604157599</v>
      </c>
      <c r="J144" s="33"/>
    </row>
    <row r="145" spans="1:10" ht="15" x14ac:dyDescent="0.25">
      <c r="A145" s="30">
        <f ca="1">B145-B144</f>
        <v>2.7472527472527375E-2</v>
      </c>
      <c r="B145" s="14">
        <v>3.2417582417582418</v>
      </c>
      <c r="C145" s="16">
        <f t="shared" ca="1" si="13"/>
        <v>0.76326765205526625</v>
      </c>
      <c r="D145" s="16">
        <f t="shared" ca="1" si="14"/>
        <v>1.7494093933083654E-3</v>
      </c>
      <c r="E145" s="16">
        <f t="shared" ca="1" si="15"/>
        <v>0.87365190554090666</v>
      </c>
      <c r="F145" s="16">
        <f t="shared" ca="1" si="12"/>
        <v>-1.0006320124726908E-3</v>
      </c>
      <c r="G145" s="23">
        <v>1329020.6227937073</v>
      </c>
      <c r="H145" s="23">
        <v>-2543162.2760841018</v>
      </c>
      <c r="I145" s="27">
        <f t="shared" ca="1" si="11"/>
        <v>-1214141.6532903945</v>
      </c>
      <c r="J145" s="33"/>
    </row>
    <row r="146" spans="1:10" ht="15" x14ac:dyDescent="0.25">
      <c r="A146" s="30">
        <f ca="1">B146-B145</f>
        <v>2.7472527472527375E-2</v>
      </c>
      <c r="B146" s="14">
        <v>3.2692307692307692</v>
      </c>
      <c r="C146" s="16">
        <f t="shared" ca="1" si="13"/>
        <v>0.76152224313904471</v>
      </c>
      <c r="D146" s="16">
        <f t="shared" ca="1" si="14"/>
        <v>1.7454089162215469E-3</v>
      </c>
      <c r="E146" s="16">
        <f t="shared" ca="1" si="15"/>
        <v>0.87265241828521611</v>
      </c>
      <c r="F146" s="16">
        <f t="shared" ca="1" si="12"/>
        <v>-9.9948725569054542E-4</v>
      </c>
      <c r="G146" s="23">
        <v>1316201.6656136499</v>
      </c>
      <c r="H146" s="23">
        <v>-2450211.5315748891</v>
      </c>
      <c r="I146" s="27">
        <f t="shared" ca="1" si="11"/>
        <v>-1134009.8659612392</v>
      </c>
      <c r="J146" s="33"/>
    </row>
    <row r="147" spans="1:10" ht="15" x14ac:dyDescent="0.25">
      <c r="A147" s="30">
        <f ca="1">B147-B146</f>
        <v>2.7472527472527375E-2</v>
      </c>
      <c r="B147" s="14">
        <v>3.2967032967032965</v>
      </c>
      <c r="C147" s="16">
        <f t="shared" ca="1" si="13"/>
        <v>0.75978082555178439</v>
      </c>
      <c r="D147" s="16">
        <f t="shared" ca="1" si="14"/>
        <v>1.7414175872603188E-3</v>
      </c>
      <c r="E147" s="16">
        <f t="shared" ca="1" si="15"/>
        <v>0.87165407447666732</v>
      </c>
      <c r="F147" s="16">
        <f t="shared" ca="1" si="12"/>
        <v>-9.9834380854879612E-4</v>
      </c>
      <c r="G147" s="23">
        <v>1289021.637490612</v>
      </c>
      <c r="H147" s="23">
        <v>-2412048.4524835879</v>
      </c>
      <c r="I147" s="27">
        <f t="shared" ca="1" si="11"/>
        <v>-1123026.8149929759</v>
      </c>
      <c r="J147" s="33"/>
    </row>
    <row r="148" spans="1:10" ht="15" x14ac:dyDescent="0.25">
      <c r="A148" s="30">
        <f ca="1">B148-B147</f>
        <v>2.7472527472527375E-2</v>
      </c>
      <c r="B148" s="14">
        <v>3.3241758241758239</v>
      </c>
      <c r="C148" s="16">
        <f t="shared" ca="1" si="13"/>
        <v>0.75804339016627931</v>
      </c>
      <c r="D148" s="16">
        <f t="shared" ca="1" si="14"/>
        <v>1.7374353855050817E-3</v>
      </c>
      <c r="E148" s="16">
        <f t="shared" ca="1" si="15"/>
        <v>0.87065687280711812</v>
      </c>
      <c r="F148" s="16">
        <f t="shared" ca="1" si="12"/>
        <v>-9.9720166954919698E-4</v>
      </c>
      <c r="G148" s="23">
        <v>1264632.2693277523</v>
      </c>
      <c r="H148" s="23">
        <v>-2367652.9109655381</v>
      </c>
      <c r="I148" s="27">
        <f t="shared" ca="1" si="11"/>
        <v>-1103020.6416377858</v>
      </c>
      <c r="J148" s="33"/>
    </row>
    <row r="149" spans="1:10" ht="15" x14ac:dyDescent="0.25">
      <c r="A149" s="30">
        <f ca="1">B149-B148</f>
        <v>2.7472527472527375E-2</v>
      </c>
      <c r="B149" s="14">
        <v>3.3516483516483513</v>
      </c>
      <c r="C149" s="16">
        <f t="shared" ca="1" si="13"/>
        <v>0.756309927876195</v>
      </c>
      <c r="D149" s="16">
        <f t="shared" ca="1" si="14"/>
        <v>1.7334622900843089E-3</v>
      </c>
      <c r="E149" s="16">
        <f t="shared" ca="1" si="15"/>
        <v>0.86966081196992306</v>
      </c>
      <c r="F149" s="16">
        <f t="shared" ca="1" si="12"/>
        <v>-9.9606083719505634E-4</v>
      </c>
      <c r="G149" s="23">
        <v>1237920.7970749044</v>
      </c>
      <c r="H149" s="23">
        <v>-2329620.2205782342</v>
      </c>
      <c r="I149" s="27">
        <f t="shared" ca="1" si="11"/>
        <v>-1091699.4235033297</v>
      </c>
      <c r="J149" s="33"/>
    </row>
    <row r="150" spans="1:10" ht="15" x14ac:dyDescent="0.25">
      <c r="A150" s="30">
        <f ca="1">B150-B149</f>
        <v>2.7472527472528263E-2</v>
      </c>
      <c r="B150" s="14">
        <v>3.3791208791208796</v>
      </c>
      <c r="C150" s="16">
        <f t="shared" ca="1" si="13"/>
        <v>0.75458042959602101</v>
      </c>
      <c r="D150" s="16">
        <f t="shared" ca="1" si="14"/>
        <v>1.7294982801739911E-3</v>
      </c>
      <c r="E150" s="16">
        <f t="shared" ca="1" si="15"/>
        <v>0.86866589065993138</v>
      </c>
      <c r="F150" s="16">
        <f t="shared" ca="1" si="12"/>
        <v>-9.9492130999168094E-4</v>
      </c>
      <c r="G150" s="23">
        <v>1211229.4565035023</v>
      </c>
      <c r="H150" s="23">
        <v>-2291965.3513182523</v>
      </c>
      <c r="I150" s="27">
        <f t="shared" ca="1" si="11"/>
        <v>-1080735.8948147499</v>
      </c>
      <c r="J150" s="33"/>
    </row>
    <row r="151" spans="1:10" ht="15" x14ac:dyDescent="0.25">
      <c r="A151" s="30">
        <f ca="1">B151-B150</f>
        <v>2.7472527472527375E-2</v>
      </c>
      <c r="B151" s="14">
        <v>3.4065934065934069</v>
      </c>
      <c r="C151" s="16">
        <f t="shared" ca="1" si="13"/>
        <v>0.75285488626102348</v>
      </c>
      <c r="D151" s="16">
        <f t="shared" ca="1" si="14"/>
        <v>1.7255433349975258E-3</v>
      </c>
      <c r="E151" s="16">
        <f t="shared" ca="1" si="15"/>
        <v>0.86767210757348556</v>
      </c>
      <c r="F151" s="16">
        <f t="shared" ca="1" si="12"/>
        <v>-9.9378308644582081E-4</v>
      </c>
      <c r="G151" s="23">
        <v>1181680.2045554882</v>
      </c>
      <c r="H151" s="23">
        <v>-2260831.2981689847</v>
      </c>
      <c r="I151" s="27">
        <f t="shared" ca="1" si="11"/>
        <v>-1079151.0936134965</v>
      </c>
      <c r="J151" s="33"/>
    </row>
    <row r="152" spans="1:10" ht="15" x14ac:dyDescent="0.25">
      <c r="A152" s="30">
        <f ca="1">B152-B151</f>
        <v>2.7472527472527375E-2</v>
      </c>
      <c r="B152" s="14">
        <v>3.4340659340659343</v>
      </c>
      <c r="C152" s="16">
        <f t="shared" ca="1" si="13"/>
        <v>0.75113328882719721</v>
      </c>
      <c r="D152" s="16">
        <f t="shared" ref="D152:D209" ca="1" si="16">C151-C152</f>
        <v>1.7215974338262718E-3</v>
      </c>
      <c r="E152" s="16">
        <f t="shared" ca="1" si="15"/>
        <v>0.86667946140841945</v>
      </c>
      <c r="F152" s="16">
        <f t="shared" ca="1" si="12"/>
        <v>-9.9264616506611336E-4</v>
      </c>
      <c r="G152" s="23">
        <v>1148494.8548658602</v>
      </c>
      <c r="H152" s="23">
        <v>-2236358.8269227939</v>
      </c>
      <c r="I152" s="27">
        <f t="shared" ca="1" si="11"/>
        <v>-1087863.9720569337</v>
      </c>
      <c r="J152" s="33"/>
    </row>
    <row r="153" spans="1:10" ht="15" x14ac:dyDescent="0.25">
      <c r="A153" s="30">
        <f ca="1">B153-B152</f>
        <v>2.7472527472527375E-2</v>
      </c>
      <c r="B153" s="14">
        <v>3.4615384615384617</v>
      </c>
      <c r="C153" s="16">
        <f t="shared" ca="1" si="13"/>
        <v>0.74941562827121855</v>
      </c>
      <c r="D153" s="16">
        <f t="shared" ca="1" si="16"/>
        <v>1.7176605559786617E-3</v>
      </c>
      <c r="E153" s="16">
        <f t="shared" ca="1" si="15"/>
        <v>0.86568795086405659</v>
      </c>
      <c r="F153" s="16">
        <f t="shared" ca="1" si="12"/>
        <v>-9.9151054436286135E-4</v>
      </c>
      <c r="G153" s="23">
        <v>1109325.0952916695</v>
      </c>
      <c r="H153" s="23">
        <v>-2217118.5463880338</v>
      </c>
      <c r="I153" s="27">
        <f t="shared" ca="1" si="11"/>
        <v>-1107793.4510963643</v>
      </c>
      <c r="J153" s="33"/>
    </row>
    <row r="154" spans="1:10" ht="15" x14ac:dyDescent="0.25">
      <c r="A154" s="30">
        <f ca="1">B154-B153</f>
        <v>2.7472527472527375E-2</v>
      </c>
      <c r="B154" s="14">
        <v>3.4890109890109891</v>
      </c>
      <c r="C154" s="16">
        <f t="shared" ca="1" si="13"/>
        <v>0.7477018955903979</v>
      </c>
      <c r="D154" s="16">
        <f t="shared" ca="1" si="16"/>
        <v>1.7137326808206454E-3</v>
      </c>
      <c r="E154" s="16">
        <f t="shared" ca="1" si="15"/>
        <v>0.86469757464120867</v>
      </c>
      <c r="F154" s="16">
        <f t="shared" ca="1" si="12"/>
        <v>-9.9037622284792182E-4</v>
      </c>
      <c r="G154" s="23">
        <v>1074482.6566827933</v>
      </c>
      <c r="H154" s="23">
        <v>-2200599.1272506765</v>
      </c>
      <c r="I154" s="27">
        <f t="shared" ca="1" si="11"/>
        <v>-1126116.4705678832</v>
      </c>
      <c r="J154" s="33"/>
    </row>
    <row r="155" spans="1:10" ht="15" x14ac:dyDescent="0.25">
      <c r="A155" s="30">
        <f ca="1">B155-B154</f>
        <v>2.7472527472527819E-2</v>
      </c>
      <c r="B155" s="14">
        <v>3.5164835164835169</v>
      </c>
      <c r="C155" s="16">
        <f t="shared" ref="C155:C186" ca="1" si="17">C154*EXP(-(B155-B154)*CntrptyCDS/10000/(1-CntrptyRec))</f>
        <v>0.74599208180263277</v>
      </c>
      <c r="D155" s="16">
        <f t="shared" ca="1" si="16"/>
        <v>1.7098137877651354E-3</v>
      </c>
      <c r="E155" s="16">
        <f t="shared" ref="E155:E186" ca="1" si="18">E154*EXP(-(B155-B154)*InstitutionCDS/10000/(1-InstitutionRec))</f>
        <v>0.86370833144217352</v>
      </c>
      <c r="F155" s="16">
        <f t="shared" ca="1" si="12"/>
        <v>-9.8924319903515023E-4</v>
      </c>
      <c r="G155" s="23">
        <v>1183510.8885473798</v>
      </c>
      <c r="H155" s="23">
        <v>-1753032.5994114338</v>
      </c>
      <c r="I155" s="27">
        <f t="shared" ref="I155:I209" ca="1" si="19">G155+H155</f>
        <v>-569521.71086405404</v>
      </c>
      <c r="J155" s="33"/>
    </row>
    <row r="156" spans="1:10" ht="15" x14ac:dyDescent="0.25">
      <c r="A156" s="30">
        <f ca="1">B156-B155</f>
        <v>2.7472527472527375E-2</v>
      </c>
      <c r="B156" s="14">
        <v>3.5439560439560442</v>
      </c>
      <c r="C156" s="16">
        <f t="shared" ca="1" si="17"/>
        <v>0.74428617794636054</v>
      </c>
      <c r="D156" s="16">
        <f t="shared" ca="1" si="16"/>
        <v>1.7059038562722284E-3</v>
      </c>
      <c r="E156" s="16">
        <f t="shared" ca="1" si="18"/>
        <v>0.86272021997073367</v>
      </c>
      <c r="F156" s="16">
        <f t="shared" ref="F156:F209" ca="1" si="20">-E155+E156</f>
        <v>-9.8811147143984535E-4</v>
      </c>
      <c r="G156" s="23">
        <v>1158226.4523431133</v>
      </c>
      <c r="H156" s="23">
        <v>-1746402.4964961137</v>
      </c>
      <c r="I156" s="27">
        <f t="shared" ca="1" si="19"/>
        <v>-588176.04415300046</v>
      </c>
      <c r="J156" s="33"/>
    </row>
    <row r="157" spans="1:10" ht="15" x14ac:dyDescent="0.25">
      <c r="A157" s="30">
        <f ca="1">B157-B156</f>
        <v>2.7472527472527375E-2</v>
      </c>
      <c r="B157" s="14">
        <v>3.5714285714285716</v>
      </c>
      <c r="C157" s="16">
        <f t="shared" ca="1" si="17"/>
        <v>0.74258417508051144</v>
      </c>
      <c r="D157" s="16">
        <f t="shared" ca="1" si="16"/>
        <v>1.7020028658490949E-3</v>
      </c>
      <c r="E157" s="16">
        <f t="shared" ca="1" si="18"/>
        <v>0.86173323893215459</v>
      </c>
      <c r="F157" s="16">
        <f t="shared" ca="1" si="20"/>
        <v>-9.8698103857908226E-4</v>
      </c>
      <c r="G157" s="23">
        <v>1126331.6203562072</v>
      </c>
      <c r="H157" s="23">
        <v>-1721886.6899704898</v>
      </c>
      <c r="I157" s="27">
        <f t="shared" ca="1" si="19"/>
        <v>-595555.06961428258</v>
      </c>
      <c r="J157" s="33"/>
    </row>
    <row r="158" spans="1:10" ht="15" x14ac:dyDescent="0.25">
      <c r="A158" s="30">
        <f ca="1">B158-B157</f>
        <v>2.7472527472527375E-2</v>
      </c>
      <c r="B158" s="14">
        <v>3.598901098901099</v>
      </c>
      <c r="C158" s="16">
        <f t="shared" ca="1" si="17"/>
        <v>0.7408860642844618</v>
      </c>
      <c r="D158" s="16">
        <f t="shared" ca="1" si="16"/>
        <v>1.6981107960496455E-3</v>
      </c>
      <c r="E158" s="16">
        <f t="shared" ca="1" si="18"/>
        <v>0.86074738703318299</v>
      </c>
      <c r="F158" s="16">
        <f t="shared" ca="1" si="20"/>
        <v>-9.8585189897160141E-4</v>
      </c>
      <c r="G158" s="23">
        <v>1098042.875253642</v>
      </c>
      <c r="H158" s="23">
        <v>-1688829.4707006861</v>
      </c>
      <c r="I158" s="27">
        <f t="shared" ca="1" si="19"/>
        <v>-590786.59544704412</v>
      </c>
      <c r="J158" s="33"/>
    </row>
    <row r="159" spans="1:10" ht="15" x14ac:dyDescent="0.25">
      <c r="A159" s="30">
        <f ca="1">B159-B158</f>
        <v>2.7472527472527375E-2</v>
      </c>
      <c r="B159" s="14">
        <v>3.6263736263736264</v>
      </c>
      <c r="C159" s="16">
        <f t="shared" ca="1" si="17"/>
        <v>0.73919183665798727</v>
      </c>
      <c r="D159" s="16">
        <f t="shared" ca="1" si="16"/>
        <v>1.6942276264745315E-3</v>
      </c>
      <c r="E159" s="16">
        <f t="shared" ca="1" si="18"/>
        <v>0.85976266298204507</v>
      </c>
      <c r="F159" s="16">
        <f t="shared" ca="1" si="20"/>
        <v>-9.8472405113791961E-4</v>
      </c>
      <c r="G159" s="23">
        <v>1074093.9151480431</v>
      </c>
      <c r="H159" s="23">
        <v>-1651751.2713996156</v>
      </c>
      <c r="I159" s="27">
        <f t="shared" ca="1" si="19"/>
        <v>-577657.35625157249</v>
      </c>
      <c r="J159" s="33"/>
    </row>
    <row r="160" spans="1:10" ht="15" x14ac:dyDescent="0.25">
      <c r="A160" s="30">
        <f ca="1">B160-B159</f>
        <v>2.7472527472527375E-2</v>
      </c>
      <c r="B160" s="14">
        <v>3.6538461538461537</v>
      </c>
      <c r="C160" s="16">
        <f t="shared" ca="1" si="17"/>
        <v>0.73750148332121623</v>
      </c>
      <c r="D160" s="16">
        <f t="shared" ca="1" si="16"/>
        <v>1.6903533367710333E-3</v>
      </c>
      <c r="E160" s="16">
        <f t="shared" ca="1" si="18"/>
        <v>0.85877906548844474</v>
      </c>
      <c r="F160" s="16">
        <f t="shared" ca="1" si="20"/>
        <v>-9.8359749360033E-4</v>
      </c>
      <c r="G160" s="23">
        <v>1045942.7024550721</v>
      </c>
      <c r="H160" s="23">
        <v>-1613384.6912526574</v>
      </c>
      <c r="I160" s="27">
        <f t="shared" ca="1" si="19"/>
        <v>-567441.98879758536</v>
      </c>
      <c r="J160" s="33"/>
    </row>
    <row r="161" spans="1:10" ht="15" x14ac:dyDescent="0.25">
      <c r="A161" s="30">
        <f ca="1">B161-B160</f>
        <v>2.7472527472527819E-2</v>
      </c>
      <c r="B161" s="14">
        <v>3.6813186813186816</v>
      </c>
      <c r="C161" s="16">
        <f t="shared" ca="1" si="17"/>
        <v>0.73581499541458317</v>
      </c>
      <c r="D161" s="16">
        <f t="shared" ca="1" si="16"/>
        <v>1.6864879066330607E-3</v>
      </c>
      <c r="E161" s="16">
        <f t="shared" ca="1" si="18"/>
        <v>0.85779659326356228</v>
      </c>
      <c r="F161" s="16">
        <f t="shared" ca="1" si="20"/>
        <v>-9.82472224882458E-4</v>
      </c>
      <c r="G161" s="23">
        <v>1019683.180493289</v>
      </c>
      <c r="H161" s="23">
        <v>-1577492.0983390093</v>
      </c>
      <c r="I161" s="27">
        <f t="shared" ca="1" si="19"/>
        <v>-557808.91784572031</v>
      </c>
      <c r="J161" s="33"/>
    </row>
    <row r="162" spans="1:10" ht="15" x14ac:dyDescent="0.25">
      <c r="A162" s="30">
        <f ca="1">B162-B161</f>
        <v>2.7472527472527375E-2</v>
      </c>
      <c r="B162" s="14">
        <v>3.7087912087912089</v>
      </c>
      <c r="C162" s="16">
        <f t="shared" ca="1" si="17"/>
        <v>0.73413236409878213</v>
      </c>
      <c r="D162" s="16">
        <f t="shared" ca="1" si="16"/>
        <v>1.682631315801042E-3</v>
      </c>
      <c r="E162" s="16">
        <f t="shared" ca="1" si="18"/>
        <v>0.85681524502005224</v>
      </c>
      <c r="F162" s="16">
        <f t="shared" ca="1" si="20"/>
        <v>-9.8134824351003846E-4</v>
      </c>
      <c r="G162" s="23">
        <v>998590.03225972352</v>
      </c>
      <c r="H162" s="23">
        <v>-1542819.2807589341</v>
      </c>
      <c r="I162" s="27">
        <f t="shared" ca="1" si="19"/>
        <v>-544229.24849921057</v>
      </c>
      <c r="J162" s="33"/>
    </row>
    <row r="163" spans="1:10" ht="15" x14ac:dyDescent="0.25">
      <c r="A163" s="30">
        <f ca="1">B163-B162</f>
        <v>2.7472527472527375E-2</v>
      </c>
      <c r="B163" s="14">
        <v>3.7362637362637363</v>
      </c>
      <c r="C163" s="16">
        <f t="shared" ca="1" si="17"/>
        <v>0.73245358055472065</v>
      </c>
      <c r="D163" s="16">
        <f t="shared" ca="1" si="16"/>
        <v>1.6787835440614796E-3</v>
      </c>
      <c r="E163" s="16">
        <f t="shared" ca="1" si="18"/>
        <v>0.8558350194720421</v>
      </c>
      <c r="F163" s="16">
        <f t="shared" ca="1" si="20"/>
        <v>-9.802255480101385E-4</v>
      </c>
      <c r="G163" s="23">
        <v>969936.28768375097</v>
      </c>
      <c r="H163" s="23">
        <v>-1515441.1259316518</v>
      </c>
      <c r="I163" s="27">
        <f t="shared" ca="1" si="19"/>
        <v>-545504.83824790083</v>
      </c>
      <c r="J163" s="33"/>
    </row>
    <row r="164" spans="1:10" ht="15" x14ac:dyDescent="0.25">
      <c r="A164" s="30">
        <f ca="1">B164-B163</f>
        <v>2.7472527472527375E-2</v>
      </c>
      <c r="B164" s="14">
        <v>3.7637362637362637</v>
      </c>
      <c r="C164" s="16">
        <f t="shared" ca="1" si="17"/>
        <v>0.73077863598347348</v>
      </c>
      <c r="D164" s="16">
        <f t="shared" ca="1" si="16"/>
        <v>1.6749445712471722E-3</v>
      </c>
      <c r="E164" s="16">
        <f t="shared" ca="1" si="18"/>
        <v>0.85485591533513028</v>
      </c>
      <c r="F164" s="16">
        <f t="shared" ca="1" si="20"/>
        <v>-9.7910413691182363E-4</v>
      </c>
      <c r="G164" s="23">
        <v>964203.65520195849</v>
      </c>
      <c r="H164" s="23">
        <v>-1435609.2626635549</v>
      </c>
      <c r="I164" s="27">
        <f t="shared" ca="1" si="19"/>
        <v>-471405.60746159637</v>
      </c>
      <c r="J164" s="33"/>
    </row>
    <row r="165" spans="1:10" ht="15" x14ac:dyDescent="0.25">
      <c r="A165" s="30">
        <f ca="1">B165-B164</f>
        <v>2.7472527472527375E-2</v>
      </c>
      <c r="B165" s="14">
        <v>3.7912087912087911</v>
      </c>
      <c r="C165" s="16">
        <f t="shared" ca="1" si="17"/>
        <v>0.72910752160623615</v>
      </c>
      <c r="D165" s="16">
        <f t="shared" ca="1" si="16"/>
        <v>1.671114377237326E-3</v>
      </c>
      <c r="E165" s="16">
        <f t="shared" ca="1" si="18"/>
        <v>0.85387793132638468</v>
      </c>
      <c r="F165" s="16">
        <f t="shared" ca="1" si="20"/>
        <v>-9.7798400874560265E-4</v>
      </c>
      <c r="G165" s="23">
        <v>937903.3817848739</v>
      </c>
      <c r="H165" s="23">
        <v>-1407348.62937717</v>
      </c>
      <c r="I165" s="27">
        <f t="shared" ca="1" si="19"/>
        <v>-469445.2475922961</v>
      </c>
      <c r="J165" s="33"/>
    </row>
    <row r="166" spans="1:10" ht="15" x14ac:dyDescent="0.25">
      <c r="A166" s="30">
        <f ca="1">B166-B165</f>
        <v>2.7472527472527375E-2</v>
      </c>
      <c r="B166" s="14">
        <v>3.8186813186813184</v>
      </c>
      <c r="C166" s="16">
        <f t="shared" ca="1" si="17"/>
        <v>0.72744022866427938</v>
      </c>
      <c r="D166" s="16">
        <f t="shared" ca="1" si="16"/>
        <v>1.6672929419567772E-3</v>
      </c>
      <c r="E166" s="16">
        <f t="shared" ca="1" si="18"/>
        <v>0.8529010661643408</v>
      </c>
      <c r="F166" s="16">
        <f t="shared" ca="1" si="20"/>
        <v>-9.7686516204387175E-4</v>
      </c>
      <c r="G166" s="23">
        <v>912568.98987832945</v>
      </c>
      <c r="H166" s="23">
        <v>-1375305.419993374</v>
      </c>
      <c r="I166" s="27">
        <f t="shared" ca="1" si="19"/>
        <v>-462736.43011504458</v>
      </c>
      <c r="J166" s="33"/>
    </row>
    <row r="167" spans="1:10" ht="15" x14ac:dyDescent="0.25">
      <c r="A167" s="30">
        <f ca="1">B167-B166</f>
        <v>2.7472527472527819E-2</v>
      </c>
      <c r="B167" s="14">
        <v>3.8461538461538463</v>
      </c>
      <c r="C167" s="16">
        <f t="shared" ca="1" si="17"/>
        <v>0.72577674841890283</v>
      </c>
      <c r="D167" s="16">
        <f t="shared" ca="1" si="16"/>
        <v>1.6634802453765474E-3</v>
      </c>
      <c r="E167" s="16">
        <f t="shared" ca="1" si="18"/>
        <v>0.85192531856900033</v>
      </c>
      <c r="F167" s="16">
        <f t="shared" ca="1" si="20"/>
        <v>-9.757475953404704E-4</v>
      </c>
      <c r="G167" s="23">
        <v>890736.84344310092</v>
      </c>
      <c r="H167" s="23">
        <v>-1346293.0437377586</v>
      </c>
      <c r="I167" s="27">
        <f t="shared" ca="1" si="19"/>
        <v>-455556.20029465773</v>
      </c>
      <c r="J167" s="33"/>
    </row>
    <row r="168" spans="1:10" ht="15" x14ac:dyDescent="0.25">
      <c r="A168" s="30">
        <f ca="1">B168-B167</f>
        <v>2.7472527472527375E-2</v>
      </c>
      <c r="B168" s="14">
        <v>3.8736263736263736</v>
      </c>
      <c r="C168" s="16">
        <f t="shared" ca="1" si="17"/>
        <v>0.72411707215138965</v>
      </c>
      <c r="D168" s="16">
        <f t="shared" ca="1" si="16"/>
        <v>1.6596762675131771E-3</v>
      </c>
      <c r="E168" s="16">
        <f t="shared" ca="1" si="18"/>
        <v>0.85095068726182921</v>
      </c>
      <c r="F168" s="16">
        <f t="shared" ca="1" si="20"/>
        <v>-9.7463130717112545E-4</v>
      </c>
      <c r="G168" s="23">
        <v>865250.37584342191</v>
      </c>
      <c r="H168" s="23">
        <v>-1317462.8667236562</v>
      </c>
      <c r="I168" s="27">
        <f t="shared" ca="1" si="19"/>
        <v>-452212.49088023428</v>
      </c>
      <c r="J168" s="33"/>
    </row>
    <row r="169" spans="1:10" ht="15" x14ac:dyDescent="0.25">
      <c r="A169" s="30">
        <f ca="1">B169-B168</f>
        <v>2.7472527472527375E-2</v>
      </c>
      <c r="B169" s="14">
        <v>3.901098901098901</v>
      </c>
      <c r="C169" s="16">
        <f t="shared" ca="1" si="17"/>
        <v>0.72246119116296048</v>
      </c>
      <c r="D169" s="16">
        <f t="shared" ca="1" si="16"/>
        <v>1.6558809884291703E-3</v>
      </c>
      <c r="E169" s="16">
        <f t="shared" ca="1" si="18"/>
        <v>0.8499771709657562</v>
      </c>
      <c r="F169" s="16">
        <f t="shared" ca="1" si="20"/>
        <v>-9.7351629607300705E-4</v>
      </c>
      <c r="G169" s="23">
        <v>832803.79414553742</v>
      </c>
      <c r="H169" s="23">
        <v>-1299427.747728569</v>
      </c>
      <c r="I169" s="27">
        <f t="shared" ca="1" si="19"/>
        <v>-466623.95358303154</v>
      </c>
      <c r="J169" s="33"/>
    </row>
    <row r="170" spans="1:10" ht="15" x14ac:dyDescent="0.25">
      <c r="A170" s="30">
        <f ca="1">B170-B169</f>
        <v>2.7472527472527375E-2</v>
      </c>
      <c r="B170" s="14">
        <v>3.9285714285714284</v>
      </c>
      <c r="C170" s="16">
        <f t="shared" ca="1" si="17"/>
        <v>0.72080909677472804</v>
      </c>
      <c r="D170" s="16">
        <f t="shared" ca="1" si="16"/>
        <v>1.652094388232439E-3</v>
      </c>
      <c r="E170" s="16">
        <f t="shared" ca="1" si="18"/>
        <v>0.84900476840517092</v>
      </c>
      <c r="F170" s="16">
        <f t="shared" ca="1" si="20"/>
        <v>-9.7240256058528374E-4</v>
      </c>
      <c r="G170" s="23">
        <v>806942.94068734907</v>
      </c>
      <c r="H170" s="23">
        <v>-1285493.8171673003</v>
      </c>
      <c r="I170" s="27">
        <f t="shared" ca="1" si="19"/>
        <v>-478550.8764799512</v>
      </c>
      <c r="J170" s="33"/>
    </row>
    <row r="171" spans="1:10" ht="15" x14ac:dyDescent="0.25">
      <c r="A171" s="30">
        <f ca="1">B171-B170</f>
        <v>2.7472527472527375E-2</v>
      </c>
      <c r="B171" s="14">
        <v>3.9560439560439558</v>
      </c>
      <c r="C171" s="16">
        <f t="shared" ca="1" si="17"/>
        <v>0.71916078032765152</v>
      </c>
      <c r="D171" s="16">
        <f t="shared" ca="1" si="16"/>
        <v>1.6483164470765255E-3</v>
      </c>
      <c r="E171" s="16">
        <f t="shared" ca="1" si="18"/>
        <v>0.84803347830592235</v>
      </c>
      <c r="F171" s="16">
        <f t="shared" ca="1" si="20"/>
        <v>-9.7129009924856735E-4</v>
      </c>
      <c r="G171" s="23">
        <v>776372.13171419152</v>
      </c>
      <c r="H171" s="23">
        <v>-1275987.7422297203</v>
      </c>
      <c r="I171" s="27">
        <f t="shared" ca="1" si="19"/>
        <v>-499615.61051552882</v>
      </c>
      <c r="J171" s="33"/>
    </row>
    <row r="172" spans="1:10" ht="15" x14ac:dyDescent="0.25">
      <c r="A172" s="30">
        <f ca="1">B172-B171</f>
        <v>2.7472527472527375E-2</v>
      </c>
      <c r="B172" s="14">
        <v>3.9835164835164831</v>
      </c>
      <c r="C172" s="16">
        <f t="shared" ca="1" si="17"/>
        <v>0.71751623318249125</v>
      </c>
      <c r="D172" s="16">
        <f t="shared" ca="1" si="16"/>
        <v>1.6445471451602689E-3</v>
      </c>
      <c r="E172" s="16">
        <f t="shared" ca="1" si="18"/>
        <v>0.84706329939531733</v>
      </c>
      <c r="F172" s="16">
        <f t="shared" ca="1" si="20"/>
        <v>-9.7017891060502404E-4</v>
      </c>
      <c r="G172" s="23">
        <v>745679.50699898659</v>
      </c>
      <c r="H172" s="23">
        <v>-1273228.9652299259</v>
      </c>
      <c r="I172" s="27">
        <f t="shared" ca="1" si="19"/>
        <v>-527549.45823093934</v>
      </c>
      <c r="J172" s="33"/>
    </row>
    <row r="173" spans="1:10" ht="15" x14ac:dyDescent="0.25">
      <c r="A173" s="30">
        <f ca="1">B173-B172</f>
        <v>2.7472527472527819E-2</v>
      </c>
      <c r="B173" s="14">
        <v>4.0109890109890109</v>
      </c>
      <c r="C173" s="16">
        <f t="shared" ca="1" si="17"/>
        <v>0.71587544671976333</v>
      </c>
      <c r="D173" s="16">
        <f t="shared" ca="1" si="16"/>
        <v>1.6407864627279167E-3</v>
      </c>
      <c r="E173" s="16">
        <f t="shared" ca="1" si="18"/>
        <v>0.8460942304021184</v>
      </c>
      <c r="F173" s="16">
        <f t="shared" ca="1" si="20"/>
        <v>-9.6906899319892936E-4</v>
      </c>
      <c r="G173" s="23">
        <v>771188.85281474446</v>
      </c>
      <c r="H173" s="23">
        <v>-1126927.8709086052</v>
      </c>
      <c r="I173" s="27">
        <f t="shared" ca="1" si="19"/>
        <v>-355739.01809386071</v>
      </c>
      <c r="J173" s="33"/>
    </row>
    <row r="174" spans="1:10" ht="15" x14ac:dyDescent="0.25">
      <c r="A174" s="30">
        <f ca="1">B174-B173</f>
        <v>2.7472527472527375E-2</v>
      </c>
      <c r="B174" s="14">
        <v>4.0384615384615383</v>
      </c>
      <c r="C174" s="16">
        <f t="shared" ca="1" si="17"/>
        <v>0.71423841233969465</v>
      </c>
      <c r="D174" s="16">
        <f t="shared" ca="1" si="16"/>
        <v>1.6370343800686804E-3</v>
      </c>
      <c r="E174" s="16">
        <f t="shared" ca="1" si="18"/>
        <v>0.84512627005654273</v>
      </c>
      <c r="F174" s="16">
        <f t="shared" ca="1" si="20"/>
        <v>-9.6796034557566912E-4</v>
      </c>
      <c r="G174" s="23">
        <v>849063.34694737813</v>
      </c>
      <c r="H174" s="23">
        <v>-910189.92682911444</v>
      </c>
      <c r="I174" s="27">
        <f t="shared" ca="1" si="19"/>
        <v>-61126.57988173631</v>
      </c>
      <c r="J174" s="33"/>
    </row>
    <row r="175" spans="1:10" ht="15" x14ac:dyDescent="0.25">
      <c r="A175" s="30">
        <f ca="1">B175-B174</f>
        <v>2.7472527472527375E-2</v>
      </c>
      <c r="B175" s="14">
        <v>4.0659340659340657</v>
      </c>
      <c r="C175" s="16">
        <f t="shared" ca="1" si="17"/>
        <v>0.7126051214621778</v>
      </c>
      <c r="D175" s="16">
        <f t="shared" ca="1" si="16"/>
        <v>1.6332908775168464E-3</v>
      </c>
      <c r="E175" s="16">
        <f t="shared" ca="1" si="18"/>
        <v>0.84415941709025999</v>
      </c>
      <c r="F175" s="16">
        <f t="shared" ca="1" si="20"/>
        <v>-9.6685296628273854E-4</v>
      </c>
      <c r="G175" s="23">
        <v>819002.74837403558</v>
      </c>
      <c r="H175" s="23">
        <v>-925065.72449776728</v>
      </c>
      <c r="I175" s="27">
        <f t="shared" ca="1" si="19"/>
        <v>-106062.9761237317</v>
      </c>
      <c r="J175" s="33"/>
    </row>
    <row r="176" spans="1:10" ht="15" x14ac:dyDescent="0.25">
      <c r="A176" s="30">
        <f ca="1">B176-B175</f>
        <v>2.7472527472527375E-2</v>
      </c>
      <c r="B176" s="14">
        <v>4.0934065934065931</v>
      </c>
      <c r="C176" s="16">
        <f t="shared" ca="1" si="17"/>
        <v>0.71097556552672581</v>
      </c>
      <c r="D176" s="16">
        <f t="shared" ca="1" si="16"/>
        <v>1.6295559354519984E-3</v>
      </c>
      <c r="E176" s="16">
        <f t="shared" ca="1" si="18"/>
        <v>0.8431936702363908</v>
      </c>
      <c r="F176" s="16">
        <f t="shared" ca="1" si="20"/>
        <v>-9.6574685386918713E-4</v>
      </c>
      <c r="G176" s="23">
        <v>787907.72825762734</v>
      </c>
      <c r="H176" s="23">
        <v>-937005.64796085027</v>
      </c>
      <c r="I176" s="27">
        <f t="shared" ca="1" si="19"/>
        <v>-149097.91970322293</v>
      </c>
      <c r="J176" s="33"/>
    </row>
    <row r="177" spans="1:10" ht="15" x14ac:dyDescent="0.25">
      <c r="A177" s="30">
        <f ca="1">B177-B176</f>
        <v>2.7472527472527375E-2</v>
      </c>
      <c r="B177" s="14">
        <v>4.1208791208791204</v>
      </c>
      <c r="C177" s="16">
        <f t="shared" ca="1" si="17"/>
        <v>0.70934973599242745</v>
      </c>
      <c r="D177" s="16">
        <f t="shared" ca="1" si="16"/>
        <v>1.6258295342983509E-3</v>
      </c>
      <c r="E177" s="16">
        <f t="shared" ca="1" si="18"/>
        <v>0.84222902822950541</v>
      </c>
      <c r="F177" s="16">
        <f t="shared" ca="1" si="20"/>
        <v>-9.646420068853967E-4</v>
      </c>
      <c r="G177" s="23">
        <v>763278.57474723947</v>
      </c>
      <c r="H177" s="23">
        <v>-944760.69733353751</v>
      </c>
      <c r="I177" s="27">
        <f t="shared" ca="1" si="19"/>
        <v>-181482.12258629804</v>
      </c>
      <c r="J177" s="33"/>
    </row>
    <row r="178" spans="1:10" ht="15" x14ac:dyDescent="0.25">
      <c r="A178" s="30">
        <f ca="1">B178-B177</f>
        <v>2.7472527472528263E-2</v>
      </c>
      <c r="B178" s="14">
        <v>4.1483516483516487</v>
      </c>
      <c r="C178" s="16">
        <f t="shared" ca="1" si="17"/>
        <v>0.70772762433790271</v>
      </c>
      <c r="D178" s="16">
        <f t="shared" ca="1" si="16"/>
        <v>1.6221116545247494E-3</v>
      </c>
      <c r="E178" s="16">
        <f t="shared" ca="1" si="18"/>
        <v>0.84126548980562155</v>
      </c>
      <c r="F178" s="16">
        <f t="shared" ca="1" si="20"/>
        <v>-9.6353842388385846E-4</v>
      </c>
      <c r="G178" s="23">
        <v>734612.02791287447</v>
      </c>
      <c r="H178" s="23">
        <v>-953014.72492797184</v>
      </c>
      <c r="I178" s="27">
        <f t="shared" ca="1" si="19"/>
        <v>-218402.69701509736</v>
      </c>
      <c r="J178" s="33"/>
    </row>
    <row r="179" spans="1:10" ht="15" x14ac:dyDescent="0.25">
      <c r="A179" s="30">
        <f ca="1">B179-B178</f>
        <v>2.7472527472527375E-2</v>
      </c>
      <c r="B179" s="14">
        <v>4.1758241758241761</v>
      </c>
      <c r="C179" s="16">
        <f t="shared" ca="1" si="17"/>
        <v>0.70610922206125781</v>
      </c>
      <c r="D179" s="16">
        <f t="shared" ca="1" si="16"/>
        <v>1.6184022766448924E-3</v>
      </c>
      <c r="E179" s="16">
        <f t="shared" ca="1" si="18"/>
        <v>0.84030305370220293</v>
      </c>
      <c r="F179" s="16">
        <f t="shared" ca="1" si="20"/>
        <v>-9.6243610341861796E-4</v>
      </c>
      <c r="G179" s="23">
        <v>708205.28062205587</v>
      </c>
      <c r="H179" s="23">
        <v>-962474.42989595071</v>
      </c>
      <c r="I179" s="27">
        <f t="shared" ca="1" si="19"/>
        <v>-254269.14927389484</v>
      </c>
      <c r="J179" s="33"/>
    </row>
    <row r="180" spans="1:10" ht="15" x14ac:dyDescent="0.25">
      <c r="A180" s="30">
        <f ca="1">B180-B179</f>
        <v>2.7472527472527375E-2</v>
      </c>
      <c r="B180" s="14">
        <v>4.2032967032967035</v>
      </c>
      <c r="C180" s="16">
        <f t="shared" ca="1" si="17"/>
        <v>0.7044945206800407</v>
      </c>
      <c r="D180" s="16">
        <f t="shared" ca="1" si="16"/>
        <v>1.6147013812171096E-3</v>
      </c>
      <c r="E180" s="16">
        <f t="shared" ca="1" si="18"/>
        <v>0.83934171865815788</v>
      </c>
      <c r="F180" s="16">
        <f t="shared" ca="1" si="20"/>
        <v>-9.6133504404505299E-4</v>
      </c>
      <c r="G180" s="23">
        <v>677856.50156247406</v>
      </c>
      <c r="H180" s="23">
        <v>-973005.29205732571</v>
      </c>
      <c r="I180" s="27">
        <f t="shared" ca="1" si="19"/>
        <v>-295148.79049485165</v>
      </c>
      <c r="J180" s="33"/>
    </row>
    <row r="181" spans="1:10" ht="15" x14ac:dyDescent="0.25">
      <c r="A181" s="30">
        <f ca="1">B181-B180</f>
        <v>2.7472527472527375E-2</v>
      </c>
      <c r="B181" s="14">
        <v>4.2307692307692308</v>
      </c>
      <c r="C181" s="16">
        <f t="shared" ca="1" si="17"/>
        <v>0.70288351173119679</v>
      </c>
      <c r="D181" s="16">
        <f t="shared" ca="1" si="16"/>
        <v>1.6110089488439172E-3</v>
      </c>
      <c r="E181" s="16">
        <f t="shared" ca="1" si="18"/>
        <v>0.83838148341383723</v>
      </c>
      <c r="F181" s="16">
        <f t="shared" ca="1" si="20"/>
        <v>-9.6023524432065077E-4</v>
      </c>
      <c r="G181" s="23">
        <v>648947.76874276216</v>
      </c>
      <c r="H181" s="23">
        <v>-986720.4854267136</v>
      </c>
      <c r="I181" s="27">
        <f t="shared" ca="1" si="19"/>
        <v>-337772.71668395144</v>
      </c>
      <c r="J181" s="33"/>
    </row>
    <row r="182" spans="1:10" ht="15" x14ac:dyDescent="0.25">
      <c r="A182" s="30">
        <f ca="1">B182-B181</f>
        <v>2.7472527472527375E-2</v>
      </c>
      <c r="B182" s="14">
        <v>4.2582417582417582</v>
      </c>
      <c r="C182" s="16">
        <f t="shared" ca="1" si="17"/>
        <v>0.70127618677102421</v>
      </c>
      <c r="D182" s="16">
        <f t="shared" ca="1" si="16"/>
        <v>1.6073249601725736E-3</v>
      </c>
      <c r="E182" s="16">
        <f t="shared" ca="1" si="18"/>
        <v>0.83742234671103299</v>
      </c>
      <c r="F182" s="16">
        <f t="shared" ca="1" si="20"/>
        <v>-9.591367028042308E-4</v>
      </c>
      <c r="G182" s="23">
        <v>619527.08881624916</v>
      </c>
      <c r="H182" s="23">
        <v>-1003963.4389107347</v>
      </c>
      <c r="I182" s="27">
        <f t="shared" ca="1" si="19"/>
        <v>-384436.35009448556</v>
      </c>
      <c r="J182" s="33"/>
    </row>
    <row r="183" spans="1:10" ht="15" x14ac:dyDescent="0.25">
      <c r="A183" s="30">
        <f ca="1">B183-B182</f>
        <v>2.7472527472527375E-2</v>
      </c>
      <c r="B183" s="14">
        <v>4.2857142857142856</v>
      </c>
      <c r="C183" s="16">
        <f t="shared" ca="1" si="17"/>
        <v>0.69967253737513002</v>
      </c>
      <c r="D183" s="16">
        <f t="shared" ca="1" si="16"/>
        <v>1.6036493958941911E-3</v>
      </c>
      <c r="E183" s="16">
        <f t="shared" ca="1" si="18"/>
        <v>0.83646430729297672</v>
      </c>
      <c r="F183" s="16">
        <f t="shared" ca="1" si="20"/>
        <v>-9.580394180562779E-4</v>
      </c>
      <c r="G183" s="23">
        <v>611483.86875381286</v>
      </c>
      <c r="H183" s="23">
        <v>-962545.88048184523</v>
      </c>
      <c r="I183" s="27">
        <f t="shared" ca="1" si="19"/>
        <v>-351062.01172803238</v>
      </c>
      <c r="J183" s="33"/>
    </row>
    <row r="184" spans="1:10" ht="15" x14ac:dyDescent="0.25">
      <c r="A184" s="30">
        <f ca="1">B184-B183</f>
        <v>2.7472527472528263E-2</v>
      </c>
      <c r="B184" s="14">
        <v>4.3131868131868139</v>
      </c>
      <c r="C184" s="16">
        <f t="shared" ca="1" si="17"/>
        <v>0.69807255513838573</v>
      </c>
      <c r="D184" s="16">
        <f t="shared" ca="1" si="16"/>
        <v>1.5999822367442906E-3</v>
      </c>
      <c r="E184" s="16">
        <f t="shared" ca="1" si="18"/>
        <v>0.83550736390433755</v>
      </c>
      <c r="F184" s="16">
        <f t="shared" ca="1" si="20"/>
        <v>-9.5694338863916428E-4</v>
      </c>
      <c r="G184" s="23">
        <v>588681.04496656766</v>
      </c>
      <c r="H184" s="23">
        <v>-972637.76272517582</v>
      </c>
      <c r="I184" s="27">
        <f t="shared" ca="1" si="19"/>
        <v>-383956.71775860817</v>
      </c>
      <c r="J184" s="33"/>
    </row>
    <row r="185" spans="1:10" ht="15" x14ac:dyDescent="0.25">
      <c r="A185" s="30">
        <f ca="1">B185-B184</f>
        <v>2.7472527472527375E-2</v>
      </c>
      <c r="B185" s="14">
        <v>4.3406593406593412</v>
      </c>
      <c r="C185" s="16">
        <f t="shared" ca="1" si="17"/>
        <v>0.69647623167488348</v>
      </c>
      <c r="D185" s="16">
        <f t="shared" ca="1" si="16"/>
        <v>1.5963234635022472E-3</v>
      </c>
      <c r="E185" s="16">
        <f t="shared" ca="1" si="18"/>
        <v>0.83455151529122085</v>
      </c>
      <c r="F185" s="16">
        <f t="shared" ca="1" si="20"/>
        <v>-9.5584861311670544E-4</v>
      </c>
      <c r="G185" s="23">
        <v>562539.41734207526</v>
      </c>
      <c r="H185" s="23">
        <v>-985999.8574150356</v>
      </c>
      <c r="I185" s="27">
        <f t="shared" ca="1" si="19"/>
        <v>-423460.44007296034</v>
      </c>
      <c r="J185" s="33"/>
    </row>
    <row r="186" spans="1:10" ht="15" x14ac:dyDescent="0.25">
      <c r="A186" s="30">
        <f ca="1">B186-B185</f>
        <v>2.7472527472527375E-2</v>
      </c>
      <c r="B186" s="14">
        <v>4.3681318681318686</v>
      </c>
      <c r="C186" s="16">
        <f t="shared" ca="1" si="17"/>
        <v>0.69488355861789186</v>
      </c>
      <c r="D186" s="16">
        <f t="shared" ca="1" si="16"/>
        <v>1.5926730569916225E-3</v>
      </c>
      <c r="E186" s="16">
        <f t="shared" ca="1" si="18"/>
        <v>0.83359676020116658</v>
      </c>
      <c r="F186" s="16">
        <f t="shared" ca="1" si="20"/>
        <v>-9.5475509005427117E-4</v>
      </c>
      <c r="G186" s="23">
        <v>533451.650583643</v>
      </c>
      <c r="H186" s="23">
        <v>-1001962.1728606015</v>
      </c>
      <c r="I186" s="27">
        <f t="shared" ca="1" si="19"/>
        <v>-468510.52227695845</v>
      </c>
      <c r="J186" s="33"/>
    </row>
    <row r="187" spans="1:10" ht="15" x14ac:dyDescent="0.25">
      <c r="A187" s="30">
        <f ca="1">B187-B186</f>
        <v>2.7472527472527375E-2</v>
      </c>
      <c r="B187" s="14">
        <v>4.395604395604396</v>
      </c>
      <c r="C187" s="16">
        <f t="shared" ref="C187:C209" ca="1" si="21">C186*EXP(-(B187-B186)*CntrptyCDS/10000/(1-CntrptyRec))</f>
        <v>0.69329452761981203</v>
      </c>
      <c r="D187" s="16">
        <f t="shared" ca="1" si="16"/>
        <v>1.5890309980798323E-3</v>
      </c>
      <c r="E187" s="16">
        <f t="shared" ref="E187:E209" ca="1" si="22">E186*EXP(-(B187-B186)*InstitutionCDS/10000/(1-InstitutionRec))</f>
        <v>0.83264309738314735</v>
      </c>
      <c r="F187" s="16">
        <f t="shared" ca="1" si="20"/>
        <v>-9.536628180192297E-4</v>
      </c>
      <c r="G187" s="23">
        <v>504982.19496112934</v>
      </c>
      <c r="H187" s="23">
        <v>-1020460.2743134634</v>
      </c>
      <c r="I187" s="27">
        <f t="shared" ca="1" si="19"/>
        <v>-515478.07935233403</v>
      </c>
      <c r="J187" s="33"/>
    </row>
    <row r="188" spans="1:10" ht="15" x14ac:dyDescent="0.25">
      <c r="A188" s="30">
        <f ca="1">B188-B187</f>
        <v>2.7472527472527375E-2</v>
      </c>
      <c r="B188" s="14">
        <v>4.4230769230769234</v>
      </c>
      <c r="C188" s="16">
        <f t="shared" ca="1" si="21"/>
        <v>0.69170913035213433</v>
      </c>
      <c r="D188" s="16">
        <f t="shared" ca="1" si="16"/>
        <v>1.5853972676777017E-3</v>
      </c>
      <c r="E188" s="16">
        <f t="shared" ca="1" si="22"/>
        <v>0.83169052558756706</v>
      </c>
      <c r="F188" s="16">
        <f t="shared" ca="1" si="20"/>
        <v>-9.5257179558028149E-4</v>
      </c>
      <c r="G188" s="23">
        <v>480599.27165115107</v>
      </c>
      <c r="H188" s="23">
        <v>-1042536.4473338358</v>
      </c>
      <c r="I188" s="27">
        <f t="shared" ca="1" si="19"/>
        <v>-561937.17568268464</v>
      </c>
      <c r="J188" s="33"/>
    </row>
    <row r="189" spans="1:10" ht="15" x14ac:dyDescent="0.25">
      <c r="A189" s="30">
        <f ca="1">B189-B188</f>
        <v>2.7472527472527375E-2</v>
      </c>
      <c r="B189" s="14">
        <v>4.4505494505494507</v>
      </c>
      <c r="C189" s="16">
        <f t="shared" ca="1" si="21"/>
        <v>0.6901273585053942</v>
      </c>
      <c r="D189" s="16">
        <f t="shared" ca="1" si="16"/>
        <v>1.581771846740132E-3</v>
      </c>
      <c r="E189" s="16">
        <f t="shared" ca="1" si="22"/>
        <v>0.83073904356625938</v>
      </c>
      <c r="F189" s="16">
        <f t="shared" ca="1" si="20"/>
        <v>-9.5148202130768134E-4</v>
      </c>
      <c r="G189" s="23">
        <v>453847.34055255074</v>
      </c>
      <c r="H189" s="23">
        <v>-1068609.3494467789</v>
      </c>
      <c r="I189" s="27">
        <f t="shared" ca="1" si="19"/>
        <v>-614762.00889422814</v>
      </c>
      <c r="J189" s="33"/>
    </row>
    <row r="190" spans="1:10" ht="15" x14ac:dyDescent="0.25">
      <c r="A190" s="30">
        <f ca="1">B190-B189</f>
        <v>2.7472527472527375E-2</v>
      </c>
      <c r="B190" s="14">
        <v>4.4780219780219781</v>
      </c>
      <c r="C190" s="16">
        <f t="shared" ca="1" si="21"/>
        <v>0.68854920378912898</v>
      </c>
      <c r="D190" s="16">
        <f t="shared" ca="1" si="16"/>
        <v>1.5781547162652121E-3</v>
      </c>
      <c r="E190" s="16">
        <f t="shared" ca="1" si="22"/>
        <v>0.8297886500724857</v>
      </c>
      <c r="F190" s="16">
        <f t="shared" ca="1" si="20"/>
        <v>-9.5039349377368243E-4</v>
      </c>
      <c r="G190" s="23">
        <v>426005.04016219632</v>
      </c>
      <c r="H190" s="23">
        <v>-1097134.0786798974</v>
      </c>
      <c r="I190" s="27">
        <f t="shared" ca="1" si="19"/>
        <v>-671129.03851770097</v>
      </c>
      <c r="J190" s="33"/>
    </row>
    <row r="191" spans="1:10" ht="15" x14ac:dyDescent="0.25">
      <c r="A191" s="30">
        <f ca="1">B191-B190</f>
        <v>2.7472527472527375E-2</v>
      </c>
      <c r="B191" s="14">
        <v>4.5054945054945055</v>
      </c>
      <c r="C191" s="16">
        <f t="shared" ca="1" si="21"/>
        <v>0.6869746579318341</v>
      </c>
      <c r="D191" s="16">
        <f t="shared" ca="1" si="16"/>
        <v>1.5745458572948845E-3</v>
      </c>
      <c r="E191" s="16">
        <f t="shared" ca="1" si="22"/>
        <v>0.82883934386093383</v>
      </c>
      <c r="F191" s="16">
        <f t="shared" ca="1" si="20"/>
        <v>-9.4930621155187023E-4</v>
      </c>
      <c r="G191" s="23">
        <v>447551.7586995305</v>
      </c>
      <c r="H191" s="23">
        <v>-974355.34616131824</v>
      </c>
      <c r="I191" s="27">
        <f t="shared" ca="1" si="19"/>
        <v>-526803.58746178774</v>
      </c>
      <c r="J191" s="33"/>
    </row>
    <row r="192" spans="1:10" ht="15" x14ac:dyDescent="0.25">
      <c r="A192" s="30">
        <f ca="1">B192-B191</f>
        <v>2.7472527472527375E-2</v>
      </c>
      <c r="B192" s="14">
        <v>4.5329670329670328</v>
      </c>
      <c r="C192" s="16">
        <f t="shared" ca="1" si="21"/>
        <v>0.68540371268092015</v>
      </c>
      <c r="D192" s="16">
        <f t="shared" ca="1" si="16"/>
        <v>1.5709452509139465E-3</v>
      </c>
      <c r="E192" s="16">
        <f t="shared" ca="1" si="22"/>
        <v>0.82789112368771611</v>
      </c>
      <c r="F192" s="16">
        <f t="shared" ca="1" si="20"/>
        <v>-9.4822017321771757E-4</v>
      </c>
      <c r="G192" s="23">
        <v>537284.43907489115</v>
      </c>
      <c r="H192" s="23">
        <v>-739374.91274631501</v>
      </c>
      <c r="I192" s="27">
        <f t="shared" ca="1" si="19"/>
        <v>-202090.47367142385</v>
      </c>
      <c r="J192" s="33"/>
    </row>
    <row r="193" spans="1:10" ht="15" x14ac:dyDescent="0.25">
      <c r="A193" s="30">
        <f ca="1">B193-B192</f>
        <v>2.7472527472527375E-2</v>
      </c>
      <c r="B193" s="14">
        <v>4.5604395604395602</v>
      </c>
      <c r="C193" s="16">
        <f t="shared" ca="1" si="21"/>
        <v>0.68383635980266932</v>
      </c>
      <c r="D193" s="16">
        <f t="shared" ca="1" si="16"/>
        <v>1.5673528782508273E-3</v>
      </c>
      <c r="E193" s="16">
        <f t="shared" ca="1" si="22"/>
        <v>0.82694398831036819</v>
      </c>
      <c r="F193" s="16">
        <f t="shared" ca="1" si="20"/>
        <v>-9.4713537734791853E-4</v>
      </c>
      <c r="G193" s="23">
        <v>524509.00547364436</v>
      </c>
      <c r="H193" s="23">
        <v>-740771.60624310211</v>
      </c>
      <c r="I193" s="27">
        <f t="shared" ca="1" si="19"/>
        <v>-216262.60076945776</v>
      </c>
      <c r="J193" s="33"/>
    </row>
    <row r="194" spans="1:10" ht="15" x14ac:dyDescent="0.25">
      <c r="A194" s="30">
        <f ca="1">B194-B193</f>
        <v>2.7472527472527375E-2</v>
      </c>
      <c r="B194" s="14">
        <v>4.5879120879120876</v>
      </c>
      <c r="C194" s="16">
        <f t="shared" ca="1" si="21"/>
        <v>0.68227259108219218</v>
      </c>
      <c r="D194" s="16">
        <f t="shared" ca="1" si="16"/>
        <v>1.5637687204771433E-3</v>
      </c>
      <c r="E194" s="16">
        <f t="shared" ca="1" si="22"/>
        <v>0.82599793648784692</v>
      </c>
      <c r="F194" s="16">
        <f t="shared" ca="1" si="20"/>
        <v>-9.4605182252127662E-4</v>
      </c>
      <c r="G194" s="23">
        <v>512885.86485903553</v>
      </c>
      <c r="H194" s="23">
        <v>-740812.19525238429</v>
      </c>
      <c r="I194" s="27">
        <f t="shared" ca="1" si="19"/>
        <v>-227926.33039334876</v>
      </c>
      <c r="J194" s="33"/>
    </row>
    <row r="195" spans="1:10" ht="15" x14ac:dyDescent="0.25">
      <c r="A195" s="30">
        <f ca="1">B195-B194</f>
        <v>2.7472527472528263E-2</v>
      </c>
      <c r="B195" s="14">
        <v>4.6153846153846159</v>
      </c>
      <c r="C195" s="16">
        <f t="shared" ca="1" si="21"/>
        <v>0.68071239832338493</v>
      </c>
      <c r="D195" s="16">
        <f t="shared" ca="1" si="16"/>
        <v>1.5601927588072551E-3</v>
      </c>
      <c r="E195" s="16">
        <f t="shared" ca="1" si="22"/>
        <v>0.82505296698052899</v>
      </c>
      <c r="F195" s="16">
        <f t="shared" ca="1" si="20"/>
        <v>-9.4496950731792762E-4</v>
      </c>
      <c r="G195" s="23">
        <v>503380.38428326283</v>
      </c>
      <c r="H195" s="23">
        <v>-737769.70057975</v>
      </c>
      <c r="I195" s="27">
        <f t="shared" ca="1" si="19"/>
        <v>-234389.31629648717</v>
      </c>
      <c r="J195" s="33"/>
    </row>
    <row r="196" spans="1:10" ht="15" x14ac:dyDescent="0.25">
      <c r="A196" s="30">
        <f ca="1">B196-B195</f>
        <v>2.7472527472527375E-2</v>
      </c>
      <c r="B196" s="14">
        <v>4.6428571428571432</v>
      </c>
      <c r="C196" s="16">
        <f t="shared" ca="1" si="21"/>
        <v>0.67915577334888633</v>
      </c>
      <c r="D196" s="16">
        <f t="shared" ca="1" si="16"/>
        <v>1.5566249744985994E-3</v>
      </c>
      <c r="E196" s="16">
        <f t="shared" ca="1" si="22"/>
        <v>0.82410907855020943</v>
      </c>
      <c r="F196" s="16">
        <f t="shared" ca="1" si="20"/>
        <v>-9.438884303195616E-4</v>
      </c>
      <c r="G196" s="23">
        <v>497074.83095870394</v>
      </c>
      <c r="H196" s="23">
        <v>-733698.73084649909</v>
      </c>
      <c r="I196" s="27">
        <f t="shared" ca="1" si="19"/>
        <v>-236623.89988779515</v>
      </c>
      <c r="J196" s="33"/>
    </row>
    <row r="197" spans="1:10" ht="15" x14ac:dyDescent="0.25">
      <c r="A197" s="30">
        <f ca="1">B197-B196</f>
        <v>2.7472527472527375E-2</v>
      </c>
      <c r="B197" s="14">
        <v>4.6703296703296706</v>
      </c>
      <c r="C197" s="16">
        <f t="shared" ca="1" si="21"/>
        <v>0.67760270800003453</v>
      </c>
      <c r="D197" s="16">
        <f t="shared" ca="1" si="16"/>
        <v>1.5530653488518009E-3</v>
      </c>
      <c r="E197" s="16">
        <f t="shared" ca="1" si="22"/>
        <v>0.82316626996009956</v>
      </c>
      <c r="F197" s="16">
        <f t="shared" ca="1" si="20"/>
        <v>-9.4280859010986706E-4</v>
      </c>
      <c r="G197" s="23">
        <v>491123.82912097161</v>
      </c>
      <c r="H197" s="23">
        <v>-730980.29807995516</v>
      </c>
      <c r="I197" s="27">
        <f t="shared" ca="1" si="19"/>
        <v>-239856.46895898355</v>
      </c>
      <c r="J197" s="33"/>
    </row>
    <row r="198" spans="1:10" ht="15" x14ac:dyDescent="0.25">
      <c r="A198" s="30">
        <f ca="1">B198-B197</f>
        <v>2.7472527472527375E-2</v>
      </c>
      <c r="B198" s="14">
        <v>4.697802197802198</v>
      </c>
      <c r="C198" s="16">
        <f t="shared" ca="1" si="21"/>
        <v>0.67605319413682485</v>
      </c>
      <c r="D198" s="16">
        <f t="shared" ca="1" si="16"/>
        <v>1.5495138632096728E-3</v>
      </c>
      <c r="E198" s="16">
        <f t="shared" ca="1" si="22"/>
        <v>0.82222453997482581</v>
      </c>
      <c r="F198" s="16">
        <f t="shared" ca="1" si="20"/>
        <v>-9.4172998527375373E-4</v>
      </c>
      <c r="G198" s="23">
        <v>483794.53417278017</v>
      </c>
      <c r="H198" s="23">
        <v>-727853.06356608181</v>
      </c>
      <c r="I198" s="27">
        <f t="shared" ca="1" si="19"/>
        <v>-244058.52939330164</v>
      </c>
      <c r="J198" s="33"/>
    </row>
    <row r="199" spans="1:10" ht="15" x14ac:dyDescent="0.25">
      <c r="A199" s="30">
        <f ca="1">B199-B198</f>
        <v>2.7472527472527375E-2</v>
      </c>
      <c r="B199" s="14">
        <v>4.7252747252747254</v>
      </c>
      <c r="C199" s="16">
        <f t="shared" ca="1" si="21"/>
        <v>0.67450722363786675</v>
      </c>
      <c r="D199" s="16">
        <f t="shared" ca="1" si="16"/>
        <v>1.5459704989581047E-3</v>
      </c>
      <c r="E199" s="16">
        <f t="shared" ca="1" si="22"/>
        <v>0.82128388736042779</v>
      </c>
      <c r="F199" s="16">
        <f t="shared" ca="1" si="20"/>
        <v>-9.4065261439801873E-4</v>
      </c>
      <c r="G199" s="23">
        <v>477784.56037817197</v>
      </c>
      <c r="H199" s="23">
        <v>-729095.44645803666</v>
      </c>
      <c r="I199" s="27">
        <f t="shared" ca="1" si="19"/>
        <v>-251310.88607986469</v>
      </c>
      <c r="J199" s="33"/>
    </row>
    <row r="200" spans="1:10" ht="15" x14ac:dyDescent="0.25">
      <c r="A200" s="30">
        <f ca="1">B200-B199</f>
        <v>2.7472527472527375E-2</v>
      </c>
      <c r="B200" s="14">
        <v>4.7527472527472527</v>
      </c>
      <c r="C200" s="16">
        <f t="shared" ca="1" si="21"/>
        <v>0.67296478840034135</v>
      </c>
      <c r="D200" s="16">
        <f t="shared" ca="1" si="16"/>
        <v>1.5424352375253969E-3</v>
      </c>
      <c r="E200" s="16">
        <f t="shared" ca="1" si="22"/>
        <v>0.82034431088435689</v>
      </c>
      <c r="F200" s="16">
        <f t="shared" ca="1" si="20"/>
        <v>-9.3957647607090244E-4</v>
      </c>
      <c r="G200" s="23">
        <v>469549.7815086522</v>
      </c>
      <c r="H200" s="23">
        <v>-733467.83514779957</v>
      </c>
      <c r="I200" s="27">
        <f t="shared" ca="1" si="19"/>
        <v>-263918.05363914737</v>
      </c>
      <c r="J200" s="33"/>
    </row>
    <row r="201" spans="1:10" ht="15" x14ac:dyDescent="0.25">
      <c r="A201" s="30">
        <f ca="1">B201-B200</f>
        <v>2.7472527472527375E-2</v>
      </c>
      <c r="B201" s="14">
        <v>4.7802197802197801</v>
      </c>
      <c r="C201" s="16">
        <f t="shared" ca="1" si="21"/>
        <v>0.67142588033995887</v>
      </c>
      <c r="D201" s="16">
        <f t="shared" ca="1" si="16"/>
        <v>1.5389080603824823E-3</v>
      </c>
      <c r="E201" s="16">
        <f t="shared" ca="1" si="22"/>
        <v>0.81940580931547458</v>
      </c>
      <c r="F201" s="16">
        <f t="shared" ca="1" si="20"/>
        <v>-9.3850156888231062E-4</v>
      </c>
      <c r="G201" s="23">
        <v>486681.25620838057</v>
      </c>
      <c r="H201" s="23">
        <v>-688584.37694604427</v>
      </c>
      <c r="I201" s="27">
        <f t="shared" ca="1" si="19"/>
        <v>-201903.1207376637</v>
      </c>
      <c r="J201" s="33"/>
    </row>
    <row r="202" spans="1:10" ht="15" x14ac:dyDescent="0.25">
      <c r="A202" s="30">
        <f ca="1">B202-B201</f>
        <v>2.7472527472527375E-2</v>
      </c>
      <c r="B202" s="14">
        <v>4.8076923076923075</v>
      </c>
      <c r="C202" s="16">
        <f t="shared" ca="1" si="21"/>
        <v>0.66989049139091639</v>
      </c>
      <c r="D202" s="16">
        <f t="shared" ca="1" si="16"/>
        <v>1.5353889490424821E-3</v>
      </c>
      <c r="E202" s="16">
        <f t="shared" ca="1" si="22"/>
        <v>0.81846838142405076</v>
      </c>
      <c r="F202" s="16">
        <f t="shared" ca="1" si="20"/>
        <v>-9.3742789142381433E-4</v>
      </c>
      <c r="G202" s="23">
        <v>485897.40418775758</v>
      </c>
      <c r="H202" s="23">
        <v>-685801.69754881947</v>
      </c>
      <c r="I202" s="27">
        <f t="shared" ca="1" si="19"/>
        <v>-199904.29336106189</v>
      </c>
      <c r="J202" s="33"/>
    </row>
    <row r="203" spans="1:10" ht="15" x14ac:dyDescent="0.25">
      <c r="A203" s="30">
        <f ca="1">B203-B202</f>
        <v>2.7472527472527375E-2</v>
      </c>
      <c r="B203" s="14">
        <v>4.8351648351648349</v>
      </c>
      <c r="C203" s="16">
        <f t="shared" ca="1" si="21"/>
        <v>0.66835861350585557</v>
      </c>
      <c r="D203" s="16">
        <f t="shared" ca="1" si="16"/>
        <v>1.5318778850608172E-3</v>
      </c>
      <c r="E203" s="16">
        <f t="shared" ca="1" si="22"/>
        <v>0.81753202598176211</v>
      </c>
      <c r="F203" s="16">
        <f t="shared" ca="1" si="20"/>
        <v>-9.3635544228864998E-4</v>
      </c>
      <c r="G203" s="23">
        <v>484311.77493956726</v>
      </c>
      <c r="H203" s="23">
        <v>-685238.15438148007</v>
      </c>
      <c r="I203" s="27">
        <f t="shared" ca="1" si="19"/>
        <v>-200926.37944191281</v>
      </c>
      <c r="J203" s="33"/>
    </row>
    <row r="204" spans="1:10" ht="15" x14ac:dyDescent="0.25">
      <c r="A204" s="30">
        <f ca="1">B204-B203</f>
        <v>2.7472527472527375E-2</v>
      </c>
      <c r="B204" s="14">
        <v>4.8626373626373622</v>
      </c>
      <c r="C204" s="16">
        <f t="shared" ca="1" si="21"/>
        <v>0.66683023865582047</v>
      </c>
      <c r="D204" s="16">
        <f t="shared" ca="1" si="16"/>
        <v>1.5283748500350969E-3</v>
      </c>
      <c r="E204" s="16">
        <f t="shared" ca="1" si="22"/>
        <v>0.81659674176169073</v>
      </c>
      <c r="F204" s="16">
        <f t="shared" ca="1" si="20"/>
        <v>-9.3528422007138623E-4</v>
      </c>
      <c r="G204" s="23">
        <v>481016.33355527197</v>
      </c>
      <c r="H204" s="23">
        <v>-687774.53834088123</v>
      </c>
      <c r="I204" s="27">
        <f t="shared" ca="1" si="19"/>
        <v>-206758.20478560927</v>
      </c>
      <c r="J204" s="33"/>
    </row>
    <row r="205" spans="1:10" ht="15" x14ac:dyDescent="0.25">
      <c r="A205" s="30">
        <f ca="1">B205-B204</f>
        <v>2.7472527472527375E-2</v>
      </c>
      <c r="B205" s="14">
        <v>4.8901098901098896</v>
      </c>
      <c r="C205" s="16">
        <f t="shared" ca="1" si="21"/>
        <v>0.66530535883021547</v>
      </c>
      <c r="D205" s="16">
        <f t="shared" ca="1" si="16"/>
        <v>1.5248798256050078E-3</v>
      </c>
      <c r="E205" s="16">
        <f t="shared" ca="1" si="22"/>
        <v>0.81566252753832225</v>
      </c>
      <c r="F205" s="16">
        <f t="shared" ca="1" si="20"/>
        <v>-9.3421422336847915E-4</v>
      </c>
      <c r="G205" s="23">
        <v>478161.96072629368</v>
      </c>
      <c r="H205" s="23">
        <v>-692373.8544415317</v>
      </c>
      <c r="I205" s="27">
        <f t="shared" ca="1" si="19"/>
        <v>-214211.89371523802</v>
      </c>
      <c r="J205" s="33"/>
    </row>
    <row r="206" spans="1:10" ht="15" x14ac:dyDescent="0.25">
      <c r="A206" s="30">
        <f ca="1">B206-B205</f>
        <v>2.7472527472527375E-2</v>
      </c>
      <c r="B206" s="14">
        <v>4.917582417582417</v>
      </c>
      <c r="C206" s="16">
        <f t="shared" ca="1" si="21"/>
        <v>0.66378396603676304</v>
      </c>
      <c r="D206" s="16">
        <f t="shared" ca="1" si="16"/>
        <v>1.5213927934524252E-3</v>
      </c>
      <c r="E206" s="16">
        <f t="shared" ca="1" si="22"/>
        <v>0.81472938208754442</v>
      </c>
      <c r="F206" s="16">
        <f t="shared" ca="1" si="20"/>
        <v>-9.3314545077782807E-4</v>
      </c>
      <c r="G206" s="23">
        <v>476055.57551638002</v>
      </c>
      <c r="H206" s="23">
        <v>-699247.53405976563</v>
      </c>
      <c r="I206" s="27">
        <f t="shared" ca="1" si="19"/>
        <v>-223191.95854338561</v>
      </c>
      <c r="J206" s="33"/>
    </row>
    <row r="207" spans="1:10" ht="15" x14ac:dyDescent="0.25">
      <c r="A207" s="30">
        <f ca="1">B207-B206</f>
        <v>2.7472527472528263E-2</v>
      </c>
      <c r="B207" s="14">
        <v>4.9450549450549453</v>
      </c>
      <c r="C207" s="16">
        <f t="shared" ca="1" si="21"/>
        <v>0.66226605230146218</v>
      </c>
      <c r="D207" s="16">
        <f t="shared" ca="1" si="16"/>
        <v>1.5179137353008576E-3</v>
      </c>
      <c r="E207" s="16">
        <f t="shared" ca="1" si="22"/>
        <v>0.8137973041866452</v>
      </c>
      <c r="F207" s="16">
        <f t="shared" ca="1" si="20"/>
        <v>-9.3207790089921971E-4</v>
      </c>
      <c r="G207" s="23">
        <v>473774.82460727252</v>
      </c>
      <c r="H207" s="23">
        <v>-708465.22429788637</v>
      </c>
      <c r="I207" s="27">
        <f t="shared" ca="1" si="19"/>
        <v>-234690.39969061385</v>
      </c>
      <c r="J207" s="33"/>
    </row>
    <row r="208" spans="1:10" ht="15" x14ac:dyDescent="0.25">
      <c r="A208" s="30">
        <f ca="1">B208-B207</f>
        <v>2.7472527472527375E-2</v>
      </c>
      <c r="B208" s="14">
        <v>4.9725274725274726</v>
      </c>
      <c r="C208" s="16">
        <f t="shared" ca="1" si="21"/>
        <v>0.66075160966854674</v>
      </c>
      <c r="D208" s="16">
        <f t="shared" ca="1" si="16"/>
        <v>1.514442632915447E-3</v>
      </c>
      <c r="E208" s="16">
        <f t="shared" ca="1" si="22"/>
        <v>0.81286629261431154</v>
      </c>
      <c r="F208" s="16">
        <f t="shared" ca="1" si="20"/>
        <v>-9.3101157233366205E-4</v>
      </c>
      <c r="G208" s="23">
        <v>472150.19563861418</v>
      </c>
      <c r="H208" s="23">
        <v>-717931.69985183282</v>
      </c>
      <c r="I208" s="27">
        <f t="shared" ca="1" si="19"/>
        <v>-245781.50421321864</v>
      </c>
      <c r="J208" s="33"/>
    </row>
    <row r="209" spans="1:9" ht="13.5" thickBot="1" x14ac:dyDescent="0.25">
      <c r="A209" s="30">
        <f ca="1">B209-B208</f>
        <v>2.7472527472527375E-2</v>
      </c>
      <c r="B209" s="17">
        <v>5</v>
      </c>
      <c r="C209" s="18">
        <f t="shared" ca="1" si="21"/>
        <v>0.6592406302004431</v>
      </c>
      <c r="D209" s="18">
        <f t="shared" ca="1" si="16"/>
        <v>1.5109794681036348E-3</v>
      </c>
      <c r="E209" s="18">
        <f t="shared" ca="1" si="22"/>
        <v>0.8119363461506276</v>
      </c>
      <c r="F209" s="18">
        <f t="shared" ca="1" si="20"/>
        <v>-9.2994646368393941E-4</v>
      </c>
      <c r="G209" s="25">
        <v>469826.26025445474</v>
      </c>
      <c r="H209" s="25">
        <v>-731806.53054661944</v>
      </c>
      <c r="I209" s="26">
        <f t="shared" ca="1" si="19"/>
        <v>-261980.2702921647</v>
      </c>
    </row>
  </sheetData>
  <dataConsolidate/>
  <mergeCells count="8">
    <mergeCell ref="B10:C10"/>
    <mergeCell ref="B11:C11"/>
    <mergeCell ref="B13:C13"/>
    <mergeCell ref="B15:C15"/>
    <mergeCell ref="B16:C16"/>
    <mergeCell ref="B14:C14"/>
    <mergeCell ref="B12:C12"/>
    <mergeCell ref="B18:D18"/>
  </mergeCells>
  <phoneticPr fontId="0" type="noConversion"/>
  <pageMargins left="0.75" right="0.75" top="1" bottom="1" header="0.5" footer="0.5"/>
  <pageSetup paperSize="9" orientation="portrait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Spreadsheet14.1</vt:lpstr>
      <vt:lpstr>CntrptyCDS</vt:lpstr>
      <vt:lpstr>Spreadsheet14.1!CntrptyRec</vt:lpstr>
      <vt:lpstr>InstitutionCDS</vt:lpstr>
      <vt:lpstr>InstitutionRec</vt:lpstr>
      <vt:lpstr>InstitutionSpreadBorrowing</vt:lpstr>
      <vt:lpstr>InstitutionSpreadLending</vt:lpstr>
      <vt:lpstr>Spreadsheet14.1!IntensityCntrpty</vt:lpstr>
      <vt:lpstr>Spreadsheet14.1!IRate</vt:lpstr>
      <vt:lpstr>Spreadsheet14.1!Sigma</vt:lpstr>
    </vt:vector>
  </TitlesOfParts>
  <Company>Home 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Gregory</dc:creator>
  <cp:lastModifiedBy>jon</cp:lastModifiedBy>
  <dcterms:created xsi:type="dcterms:W3CDTF">2009-11-27T11:14:55Z</dcterms:created>
  <dcterms:modified xsi:type="dcterms:W3CDTF">2013-07-03T01:46:13Z</dcterms:modified>
</cp:coreProperties>
</file>